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5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パステルデザインルーム事務代行\2025全関東空手道選手権大会\"/>
    </mc:Choice>
  </mc:AlternateContent>
  <xr:revisionPtr revIDLastSave="0" documentId="13_ncr:1_{B47AD4C6-8B5C-4CF9-ADDA-9F158163A26E}" xr6:coauthVersionLast="47" xr6:coauthVersionMax="47" xr10:uidLastSave="{00000000-0000-0000-0000-000000000000}"/>
  <bookViews>
    <workbookView xWindow="-108" yWindow="-108" windowWidth="23256" windowHeight="12456" xr2:uid="{71CFBEB9-4340-42AF-AD81-EEB057068398}"/>
  </bookViews>
  <sheets>
    <sheet name="選手入力用" sheetId="1" r:id="rId1"/>
    <sheet name="入力の注意点" sheetId="5" r:id="rId2"/>
    <sheet name="(修正中)階級番号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2" i="4"/>
  <c r="J4" i="1"/>
  <c r="K4" i="1" s="1"/>
  <c r="J5" i="1"/>
  <c r="K5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/>
  <c r="Q11" i="1"/>
  <c r="R11" i="1" s="1"/>
  <c r="M11" i="1"/>
  <c r="L11" i="1"/>
  <c r="J11" i="1"/>
  <c r="K11" i="1" s="1"/>
  <c r="Q10" i="1"/>
  <c r="R10" i="1" s="1"/>
  <c r="M10" i="1"/>
  <c r="L10" i="1"/>
  <c r="J10" i="1"/>
  <c r="K10" i="1" s="1"/>
  <c r="Q9" i="1"/>
  <c r="R9" i="1" s="1"/>
  <c r="J9" i="1"/>
  <c r="K9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8" i="1"/>
  <c r="R8" i="1" s="1"/>
  <c r="Q7" i="1"/>
  <c r="R7" i="1" s="1"/>
  <c r="Q6" i="1"/>
  <c r="R6" i="1" s="1"/>
  <c r="Q5" i="1"/>
  <c r="R5" i="1" s="1"/>
  <c r="Q4" i="1"/>
  <c r="R4" i="1" s="1"/>
  <c r="Q3" i="1"/>
  <c r="R3" i="1" s="1"/>
  <c r="J52" i="1"/>
  <c r="M51" i="1"/>
  <c r="L51" i="1"/>
  <c r="J51" i="1"/>
  <c r="K51" i="1" s="1"/>
  <c r="M50" i="1"/>
  <c r="L50" i="1"/>
  <c r="J50" i="1"/>
  <c r="K50" i="1" s="1"/>
  <c r="M49" i="1"/>
  <c r="L49" i="1"/>
  <c r="J49" i="1"/>
  <c r="K49" i="1" s="1"/>
  <c r="M48" i="1"/>
  <c r="L48" i="1"/>
  <c r="J48" i="1"/>
  <c r="K48" i="1" s="1"/>
  <c r="M47" i="1"/>
  <c r="L47" i="1"/>
  <c r="J47" i="1"/>
  <c r="K47" i="1" s="1"/>
  <c r="M46" i="1"/>
  <c r="L46" i="1"/>
  <c r="J46" i="1"/>
  <c r="K46" i="1" s="1"/>
  <c r="M45" i="1"/>
  <c r="L45" i="1"/>
  <c r="J45" i="1"/>
  <c r="K45" i="1" s="1"/>
  <c r="M44" i="1"/>
  <c r="L44" i="1"/>
  <c r="J44" i="1"/>
  <c r="K44" i="1" s="1"/>
  <c r="M43" i="1"/>
  <c r="L43" i="1"/>
  <c r="J43" i="1"/>
  <c r="K43" i="1" s="1"/>
  <c r="M42" i="1"/>
  <c r="L42" i="1"/>
  <c r="J42" i="1"/>
  <c r="K42" i="1" s="1"/>
  <c r="M41" i="1"/>
  <c r="L41" i="1"/>
  <c r="J41" i="1"/>
  <c r="K41" i="1" s="1"/>
  <c r="M40" i="1"/>
  <c r="L40" i="1"/>
  <c r="J40" i="1"/>
  <c r="K40" i="1" s="1"/>
  <c r="M39" i="1"/>
  <c r="L39" i="1"/>
  <c r="J39" i="1"/>
  <c r="K39" i="1" s="1"/>
  <c r="M38" i="1"/>
  <c r="L38" i="1"/>
  <c r="J38" i="1"/>
  <c r="K38" i="1" s="1"/>
  <c r="M37" i="1"/>
  <c r="L37" i="1"/>
  <c r="J37" i="1"/>
  <c r="K37" i="1" s="1"/>
  <c r="M36" i="1"/>
  <c r="L36" i="1"/>
  <c r="J36" i="1"/>
  <c r="K36" i="1" s="1"/>
  <c r="M35" i="1"/>
  <c r="L35" i="1"/>
  <c r="J35" i="1"/>
  <c r="K35" i="1" s="1"/>
  <c r="M34" i="1"/>
  <c r="L34" i="1"/>
  <c r="J34" i="1"/>
  <c r="K34" i="1" s="1"/>
  <c r="M33" i="1"/>
  <c r="L33" i="1"/>
  <c r="J33" i="1"/>
  <c r="K33" i="1" s="1"/>
  <c r="M32" i="1"/>
  <c r="L32" i="1"/>
  <c r="J32" i="1"/>
  <c r="K32" i="1" s="1"/>
  <c r="M31" i="1"/>
  <c r="L31" i="1"/>
  <c r="J31" i="1"/>
  <c r="K31" i="1" s="1"/>
  <c r="M30" i="1"/>
  <c r="L30" i="1"/>
  <c r="J30" i="1"/>
  <c r="K30" i="1" s="1"/>
  <c r="M29" i="1"/>
  <c r="L29" i="1"/>
  <c r="J29" i="1"/>
  <c r="K29" i="1" s="1"/>
  <c r="M28" i="1"/>
  <c r="L28" i="1"/>
  <c r="J28" i="1"/>
  <c r="K28" i="1" s="1"/>
  <c r="M27" i="1"/>
  <c r="L27" i="1"/>
  <c r="J27" i="1"/>
  <c r="K27" i="1" s="1"/>
  <c r="M26" i="1"/>
  <c r="L26" i="1"/>
  <c r="J26" i="1"/>
  <c r="K26" i="1" s="1"/>
  <c r="M25" i="1"/>
  <c r="L25" i="1"/>
  <c r="J25" i="1"/>
  <c r="K25" i="1" s="1"/>
  <c r="M24" i="1"/>
  <c r="L24" i="1"/>
  <c r="J24" i="1"/>
  <c r="K24" i="1" s="1"/>
  <c r="M23" i="1"/>
  <c r="L23" i="1"/>
  <c r="J23" i="1"/>
  <c r="K23" i="1" s="1"/>
  <c r="M22" i="1"/>
  <c r="L22" i="1"/>
  <c r="J22" i="1"/>
  <c r="K22" i="1" s="1"/>
  <c r="M21" i="1"/>
  <c r="L21" i="1"/>
  <c r="J21" i="1"/>
  <c r="K21" i="1" s="1"/>
  <c r="M20" i="1"/>
  <c r="L20" i="1"/>
  <c r="J20" i="1"/>
  <c r="K20" i="1" s="1"/>
  <c r="M19" i="1"/>
  <c r="L19" i="1"/>
  <c r="J19" i="1"/>
  <c r="K19" i="1" s="1"/>
  <c r="M18" i="1"/>
  <c r="L18" i="1"/>
  <c r="J18" i="1"/>
  <c r="K18" i="1" s="1"/>
  <c r="M17" i="1"/>
  <c r="L17" i="1"/>
  <c r="J17" i="1"/>
  <c r="K17" i="1" s="1"/>
  <c r="M16" i="1"/>
  <c r="L16" i="1"/>
  <c r="J16" i="1"/>
  <c r="K16" i="1" s="1"/>
  <c r="M15" i="1"/>
  <c r="L15" i="1"/>
  <c r="J15" i="1"/>
  <c r="K15" i="1" s="1"/>
  <c r="L14" i="1"/>
  <c r="M14" i="1" s="1"/>
  <c r="J14" i="1"/>
  <c r="K14" i="1" s="1"/>
  <c r="M13" i="1"/>
  <c r="L13" i="1"/>
  <c r="J13" i="1"/>
  <c r="K13" i="1" s="1"/>
  <c r="M12" i="1"/>
  <c r="L12" i="1"/>
  <c r="J12" i="1"/>
  <c r="K12" i="1" s="1"/>
  <c r="J8" i="1"/>
  <c r="K8" i="1" s="1"/>
  <c r="J7" i="1"/>
  <c r="K7" i="1" s="1"/>
  <c r="J6" i="1"/>
  <c r="K6" i="1" s="1"/>
  <c r="L3" i="1"/>
  <c r="M3" i="1" s="1"/>
  <c r="J3" i="1"/>
  <c r="K3" i="1" s="1"/>
</calcChain>
</file>

<file path=xl/sharedStrings.xml><?xml version="1.0" encoding="utf-8"?>
<sst xmlns="http://schemas.openxmlformats.org/spreadsheetml/2006/main" count="130" uniqueCount="130">
  <si>
    <t>ﾌﾘｶﾞﾅ（半角）</t>
    <rPh sb="6" eb="8">
      <t>ハンカク</t>
    </rPh>
    <phoneticPr fontId="3"/>
  </si>
  <si>
    <t>氏　　名</t>
    <rPh sb="0" eb="1">
      <t>シ</t>
    </rPh>
    <rPh sb="3" eb="4">
      <t>メイ</t>
    </rPh>
    <phoneticPr fontId="3"/>
  </si>
  <si>
    <t>ふりがな（全角）</t>
    <rPh sb="5" eb="7">
      <t>ゼンカク</t>
    </rPh>
    <phoneticPr fontId="3"/>
  </si>
  <si>
    <t>生年月日</t>
    <rPh sb="0" eb="2">
      <t>セイネン</t>
    </rPh>
    <rPh sb="2" eb="4">
      <t>ガッピ</t>
    </rPh>
    <phoneticPr fontId="3"/>
  </si>
  <si>
    <t>男・女</t>
    <rPh sb="0" eb="1">
      <t>オトコ</t>
    </rPh>
    <rPh sb="2" eb="3">
      <t>オンナ</t>
    </rPh>
    <phoneticPr fontId="3"/>
  </si>
  <si>
    <t>住　　　所</t>
    <rPh sb="0" eb="1">
      <t>ジュウ</t>
    </rPh>
    <rPh sb="4" eb="5">
      <t>ショ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</si>
  <si>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</si>
  <si>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級／段</t>
    <rPh sb="0" eb="1">
      <t>キュウ</t>
    </rPh>
    <rPh sb="2" eb="3">
      <t>ダン</t>
    </rPh>
    <phoneticPr fontId="3"/>
  </si>
  <si>
    <t>学年値</t>
    <rPh sb="0" eb="2">
      <t>ガクネン</t>
    </rPh>
    <rPh sb="2" eb="3">
      <t>アタイ</t>
    </rPh>
    <phoneticPr fontId="3"/>
  </si>
  <si>
    <t>学年</t>
    <rPh sb="0" eb="2">
      <t>ガクネン</t>
    </rPh>
    <phoneticPr fontId="3"/>
  </si>
  <si>
    <t>年齢値</t>
    <rPh sb="0" eb="2">
      <t>ネンレイ</t>
    </rPh>
    <rPh sb="2" eb="3">
      <t>アタイ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</si>
  <si>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</si>
  <si>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</si>
  <si>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試合階級番号・英字</t>
    <rPh sb="0" eb="2">
      <t>シアイ</t>
    </rPh>
    <rPh sb="2" eb="4">
      <t>カイキュウ</t>
    </rPh>
    <rPh sb="4" eb="6">
      <t>バンゴウ</t>
    </rPh>
    <rPh sb="7" eb="9">
      <t>エイジ</t>
    </rPh>
    <phoneticPr fontId="3"/>
  </si>
  <si>
    <r>
      <t>試合階級</t>
    </r>
    <r>
      <rPr>
        <sz val="9"/>
        <color theme="0"/>
        <rFont val="ＭＳ Ｐゴシック"/>
        <family val="3"/>
        <charset val="128"/>
      </rPr>
      <t>（クラス番号より自動表示）</t>
    </r>
    <rPh sb="0" eb="2">
      <t>シアイ</t>
    </rPh>
    <rPh sb="2" eb="4">
      <t>カイキュウ</t>
    </rPh>
    <rPh sb="8" eb="10">
      <t>バンゴウ</t>
    </rPh>
    <rPh sb="12" eb="14">
      <t>ジドウ</t>
    </rPh>
    <rPh sb="14" eb="16">
      <t>ヒョウジ</t>
    </rPh>
    <phoneticPr fontId="3"/>
  </si>
  <si>
    <t>所属流派・会派・道場名
（全角15文字まで）</t>
    <rPh sb="0" eb="2">
      <t>ショゾク</t>
    </rPh>
    <rPh sb="2" eb="4">
      <t>リュウハ</t>
    </rPh>
    <rPh sb="5" eb="6">
      <t>カイ</t>
    </rPh>
    <rPh sb="6" eb="7">
      <t>ハ</t>
    </rPh>
    <rPh sb="8" eb="10">
      <t>ドウジョウ</t>
    </rPh>
    <rPh sb="10" eb="11">
      <t>メイ</t>
    </rPh>
    <rPh sb="13" eb="15">
      <t>ゼンカク</t>
    </rPh>
    <rPh sb="17" eb="19">
      <t>モジ</t>
    </rPh>
    <phoneticPr fontId="3"/>
  </si>
  <si>
    <t>男</t>
  </si>
  <si>
    <t>学年基準日</t>
    <rPh sb="0" eb="2">
      <t>ガクネン</t>
    </rPh>
    <rPh sb="2" eb="5">
      <t>キジュンビ</t>
    </rPh>
    <phoneticPr fontId="3"/>
  </si>
  <si>
    <t>ｷｮｸｼﾝｻｶﾓﾄ　トチギﾄﾞｳｼﾞｮｳ</t>
    <phoneticPr fontId="3"/>
  </si>
  <si>
    <t>栃木　太郎</t>
    <rPh sb="0" eb="2">
      <t>トチギ</t>
    </rPh>
    <rPh sb="3" eb="5">
      <t>タロウ</t>
    </rPh>
    <phoneticPr fontId="3"/>
  </si>
  <si>
    <t>とちぎ　たろう</t>
    <phoneticPr fontId="3"/>
  </si>
  <si>
    <t>試合階級番号</t>
    <rPh sb="0" eb="2">
      <t>シアイ</t>
    </rPh>
    <rPh sb="2" eb="4">
      <t>カイキュウ</t>
    </rPh>
    <phoneticPr fontId="3"/>
  </si>
  <si>
    <t>試合階級</t>
    <rPh sb="0" eb="2">
      <t>シアイ</t>
    </rPh>
    <rPh sb="2" eb="4">
      <t>カイキュウ</t>
    </rPh>
    <phoneticPr fontId="3"/>
  </si>
  <si>
    <t>幼年 年中男女混合</t>
    <rPh sb="3" eb="5">
      <t>ネンチュウ</t>
    </rPh>
    <phoneticPr fontId="3"/>
  </si>
  <si>
    <t>幼年 年長男女混合</t>
    <rPh sb="3" eb="5">
      <t>ネンチョウ</t>
    </rPh>
    <phoneticPr fontId="3"/>
  </si>
  <si>
    <r>
      <t>大会実績
(</t>
    </r>
    <r>
      <rPr>
        <b/>
        <sz val="11"/>
        <color theme="0"/>
        <rFont val="ＭＳ Ｐゴシック"/>
        <family val="3"/>
        <charset val="128"/>
      </rPr>
      <t>過去一年間のﾍﾞｽﾄ8まで</t>
    </r>
    <r>
      <rPr>
        <sz val="11"/>
        <color theme="0"/>
        <rFont val="ＭＳ Ｐゴシック"/>
        <family val="3"/>
        <charset val="128"/>
      </rPr>
      <t>を１つ記入）</t>
    </r>
    <rPh sb="6" eb="8">
      <t>カコ</t>
    </rPh>
    <rPh sb="8" eb="11">
      <t>イチネンカン</t>
    </rPh>
    <rPh sb="22" eb="24">
      <t>キニュウ</t>
    </rPh>
    <phoneticPr fontId="3"/>
  </si>
  <si>
    <t>小学１年男女混合初級９級以下(橙帯まで)</t>
    <phoneticPr fontId="3"/>
  </si>
  <si>
    <t>小学３年男女混合初級９級以下(橙帯まで)</t>
    <phoneticPr fontId="2"/>
  </si>
  <si>
    <t>人数</t>
    <rPh sb="0" eb="2">
      <t>ニンズウ</t>
    </rPh>
    <phoneticPr fontId="2"/>
  </si>
  <si>
    <t>例：極真坂本栃木道場</t>
    <rPh sb="0" eb="1">
      <t>レイ</t>
    </rPh>
    <rPh sb="2" eb="6">
      <t>キョクシンサカモト</t>
    </rPh>
    <rPh sb="6" eb="8">
      <t>トチギ</t>
    </rPh>
    <rPh sb="8" eb="10">
      <t>ドウジョウ</t>
    </rPh>
    <phoneticPr fontId="2"/>
  </si>
  <si>
    <t>栃木県宇都宮市〇〇町1-1-1</t>
    <rPh sb="0" eb="3">
      <t>トチギケン</t>
    </rPh>
    <rPh sb="3" eb="7">
      <t>ウツノミヤシ</t>
    </rPh>
    <rPh sb="9" eb="10">
      <t>チョウ</t>
    </rPh>
    <phoneticPr fontId="3"/>
  </si>
  <si>
    <t>090-****-****</t>
    <phoneticPr fontId="3"/>
  </si>
  <si>
    <t>※同じ道場の選手は、なるべく一つのエントリーシートにまとめてください。</t>
    <rPh sb="1" eb="2">
      <t>オナ</t>
    </rPh>
    <rPh sb="3" eb="5">
      <t>ドウジョウ</t>
    </rPh>
    <rPh sb="6" eb="8">
      <t>センシュ</t>
    </rPh>
    <rPh sb="14" eb="15">
      <t>ヒト</t>
    </rPh>
    <phoneticPr fontId="2"/>
  </si>
  <si>
    <r>
      <t>※生年月日が例（青字）のように</t>
    </r>
    <r>
      <rPr>
        <b/>
        <sz val="14"/>
        <color rgb="FF7030A0"/>
        <rFont val="HG丸ｺﾞｼｯｸM-PRO"/>
        <family val="3"/>
        <charset val="128"/>
      </rPr>
      <t>西暦</t>
    </r>
    <r>
      <rPr>
        <sz val="14"/>
        <color rgb="FF7030A0"/>
        <rFont val="HG丸ｺﾞｼｯｸM-PRO"/>
        <family val="3"/>
        <charset val="128"/>
      </rPr>
      <t>で</t>
    </r>
    <r>
      <rPr>
        <sz val="14"/>
        <color theme="1"/>
        <rFont val="HG丸ｺﾞｼｯｸM-PRO"/>
        <family val="3"/>
        <charset val="128"/>
      </rPr>
      <t>正しく入力できると、年齢と学年は自動で表示されます。</t>
    </r>
    <rPh sb="1" eb="5">
      <t>セイネンガッピ</t>
    </rPh>
    <rPh sb="6" eb="7">
      <t>レイ</t>
    </rPh>
    <rPh sb="8" eb="10">
      <t>アオジ</t>
    </rPh>
    <rPh sb="15" eb="17">
      <t>セイレキ</t>
    </rPh>
    <rPh sb="18" eb="19">
      <t>タダ</t>
    </rPh>
    <rPh sb="21" eb="23">
      <t>ニュウリョク</t>
    </rPh>
    <rPh sb="28" eb="30">
      <t>ネンレイ</t>
    </rPh>
    <rPh sb="31" eb="33">
      <t>ガクネン</t>
    </rPh>
    <rPh sb="34" eb="36">
      <t>ジドウ</t>
    </rPh>
    <rPh sb="37" eb="39">
      <t>ヒョウジ</t>
    </rPh>
    <phoneticPr fontId="2"/>
  </si>
  <si>
    <r>
      <t>※試合階級番号は、大会案内の出場クラス番号を見て</t>
    </r>
    <r>
      <rPr>
        <b/>
        <sz val="14"/>
        <color rgb="FF7030A0"/>
        <rFont val="HG丸ｺﾞｼｯｸM-PRO"/>
        <family val="3"/>
        <charset val="128"/>
      </rPr>
      <t>申込用紙に記入された番号と違いはないか</t>
    </r>
    <r>
      <rPr>
        <sz val="14"/>
        <color theme="1"/>
        <rFont val="HG丸ｺﾞｼｯｸM-PRO"/>
        <family val="3"/>
        <charset val="128"/>
      </rPr>
      <t>ご確認の上、入力してください。自動で試合階級名が表示されます。</t>
    </r>
    <rPh sb="1" eb="3">
      <t>シアイ</t>
    </rPh>
    <rPh sb="3" eb="5">
      <t>カイキュウ</t>
    </rPh>
    <rPh sb="5" eb="7">
      <t>バンゴウ</t>
    </rPh>
    <rPh sb="9" eb="11">
      <t>タイカイ</t>
    </rPh>
    <rPh sb="11" eb="13">
      <t>アンナイ</t>
    </rPh>
    <rPh sb="14" eb="16">
      <t>シュツジョウ</t>
    </rPh>
    <rPh sb="19" eb="21">
      <t>バンゴウ</t>
    </rPh>
    <rPh sb="22" eb="23">
      <t>ミ</t>
    </rPh>
    <rPh sb="24" eb="26">
      <t>モウシコミ</t>
    </rPh>
    <rPh sb="26" eb="28">
      <t>ヨウシ</t>
    </rPh>
    <rPh sb="29" eb="31">
      <t>キニュウ</t>
    </rPh>
    <rPh sb="34" eb="36">
      <t>バンゴウ</t>
    </rPh>
    <rPh sb="37" eb="38">
      <t>チガ</t>
    </rPh>
    <rPh sb="44" eb="46">
      <t>カクニン</t>
    </rPh>
    <rPh sb="47" eb="48">
      <t>ウエ</t>
    </rPh>
    <rPh sb="49" eb="51">
      <t>ニュウリョク</t>
    </rPh>
    <rPh sb="58" eb="60">
      <t>ジドウ</t>
    </rPh>
    <rPh sb="61" eb="63">
      <t>シアイ</t>
    </rPh>
    <rPh sb="63" eb="65">
      <t>カイキュウ</t>
    </rPh>
    <rPh sb="65" eb="66">
      <t>メイ</t>
    </rPh>
    <rPh sb="67" eb="69">
      <t>ヒョウジ</t>
    </rPh>
    <phoneticPr fontId="2"/>
  </si>
  <si>
    <t>※身長、体重の入力は数字のみ入力してください。</t>
    <phoneticPr fontId="2"/>
  </si>
  <si>
    <r>
      <t>試合階級</t>
    </r>
    <r>
      <rPr>
        <sz val="9"/>
        <color theme="0"/>
        <rFont val="ＭＳ Ｐゴシック"/>
        <family val="3"/>
        <charset val="128"/>
      </rPr>
      <t>（クラス番号より自動表示されます）</t>
    </r>
    <phoneticPr fontId="3"/>
  </si>
  <si>
    <t>2025全関東空手道選手権大会　出場申込みリスト</t>
    <rPh sb="4" eb="5">
      <t>ゼン</t>
    </rPh>
    <rPh sb="5" eb="7">
      <t>カントウ</t>
    </rPh>
    <rPh sb="7" eb="9">
      <t>カラテ</t>
    </rPh>
    <rPh sb="9" eb="10">
      <t>ドウ</t>
    </rPh>
    <phoneticPr fontId="3"/>
  </si>
  <si>
    <t>小学１年女子上級★</t>
    <rPh sb="4" eb="6">
      <t>ジョシ</t>
    </rPh>
    <rPh sb="6" eb="8">
      <t>ジョウキュウ</t>
    </rPh>
    <phoneticPr fontId="3"/>
  </si>
  <si>
    <t>小学１年男子上級★</t>
    <rPh sb="4" eb="6">
      <t>ダンシ</t>
    </rPh>
    <rPh sb="6" eb="8">
      <t>ジョウキュウ</t>
    </rPh>
    <phoneticPr fontId="3"/>
  </si>
  <si>
    <t>小学２年女子上級★</t>
    <phoneticPr fontId="2"/>
  </si>
  <si>
    <t>小学２年男子上級★</t>
    <phoneticPr fontId="2"/>
  </si>
  <si>
    <t>小学３年男女混合中級５級以下(黄帯まで)</t>
    <rPh sb="8" eb="9">
      <t>チュウ</t>
    </rPh>
    <rPh sb="15" eb="16">
      <t>コウ</t>
    </rPh>
    <rPh sb="16" eb="17">
      <t>オビ</t>
    </rPh>
    <phoneticPr fontId="2"/>
  </si>
  <si>
    <t>小学３年女子上級★</t>
    <phoneticPr fontId="2"/>
  </si>
  <si>
    <t>小学３年男子上級★</t>
    <phoneticPr fontId="3"/>
  </si>
  <si>
    <t>全日本
開催日</t>
    <rPh sb="0" eb="3">
      <t>ゼンニホン</t>
    </rPh>
    <rPh sb="4" eb="7">
      <t>カイサイビ</t>
    </rPh>
    <phoneticPr fontId="3"/>
  </si>
  <si>
    <r>
      <t xml:space="preserve">年齢
</t>
    </r>
    <r>
      <rPr>
        <sz val="6"/>
        <color theme="0"/>
        <rFont val="ＭＳ Ｐゴシック"/>
        <family val="3"/>
        <charset val="128"/>
      </rPr>
      <t>全日本大会当日</t>
    </r>
    <rPh sb="0" eb="2">
      <t>ネンレイ</t>
    </rPh>
    <rPh sb="3" eb="6">
      <t>ゼンニホン</t>
    </rPh>
    <rPh sb="6" eb="8">
      <t>タイカイ</t>
    </rPh>
    <rPh sb="8" eb="10">
      <t>トウジツ</t>
    </rPh>
    <phoneticPr fontId="3"/>
  </si>
  <si>
    <t>2024〇〇〇〇大会　小4初中級　優勝</t>
    <rPh sb="8" eb="10">
      <t>タイカイ</t>
    </rPh>
    <rPh sb="11" eb="12">
      <t>ショウ</t>
    </rPh>
    <rPh sb="13" eb="14">
      <t>ショ</t>
    </rPh>
    <rPh sb="14" eb="16">
      <t>チュウキュウ</t>
    </rPh>
    <rPh sb="17" eb="19">
      <t>ユウショウ</t>
    </rPh>
    <phoneticPr fontId="3"/>
  </si>
  <si>
    <t>小学４年男女混合初級９級以下(橙帯まで)</t>
    <phoneticPr fontId="2"/>
  </si>
  <si>
    <t>小学４年男女混合中級５級以下(黄帯まで)</t>
    <phoneticPr fontId="2"/>
  </si>
  <si>
    <t>小学４年女子上級★</t>
    <phoneticPr fontId="2"/>
  </si>
  <si>
    <t>小学４年男子上級★</t>
    <phoneticPr fontId="2"/>
  </si>
  <si>
    <t>小学５年男女混合初級５級以下(黄帯まで)</t>
    <rPh sb="15" eb="16">
      <t>コウ</t>
    </rPh>
    <rPh sb="16" eb="17">
      <t>オビ</t>
    </rPh>
    <phoneticPr fontId="2"/>
  </si>
  <si>
    <t>小学５年女子上級38㎏未満★</t>
    <rPh sb="4" eb="6">
      <t>ジョシ</t>
    </rPh>
    <rPh sb="6" eb="7">
      <t>ジョウ</t>
    </rPh>
    <phoneticPr fontId="2"/>
  </si>
  <si>
    <t>小学５年女子上級38㎏以上★</t>
    <rPh sb="11" eb="13">
      <t>イジョウ</t>
    </rPh>
    <phoneticPr fontId="2"/>
  </si>
  <si>
    <t>小学５年男子上級38㎏未満★</t>
    <rPh sb="0" eb="2">
      <t>ショウガク</t>
    </rPh>
    <rPh sb="3" eb="4">
      <t>ネン</t>
    </rPh>
    <rPh sb="4" eb="6">
      <t>ダンシ</t>
    </rPh>
    <rPh sb="6" eb="8">
      <t>ジョウキュウ</t>
    </rPh>
    <rPh sb="11" eb="13">
      <t>ミマン</t>
    </rPh>
    <phoneticPr fontId="3"/>
  </si>
  <si>
    <t>小学５年男子上級38㎏以上★</t>
    <rPh sb="4" eb="6">
      <t>ダンシ</t>
    </rPh>
    <phoneticPr fontId="3"/>
  </si>
  <si>
    <t>小学６年男女混合初級５級以下(黄帯まで)</t>
    <rPh sb="0" eb="2">
      <t>ショウガク</t>
    </rPh>
    <rPh sb="3" eb="4">
      <t>ネン</t>
    </rPh>
    <rPh sb="4" eb="6">
      <t>ダンジョ</t>
    </rPh>
    <rPh sb="6" eb="8">
      <t>コンゴウ</t>
    </rPh>
    <rPh sb="8" eb="10">
      <t>ショキュウ</t>
    </rPh>
    <rPh sb="11" eb="14">
      <t>キュウイカ</t>
    </rPh>
    <rPh sb="15" eb="16">
      <t>コウ</t>
    </rPh>
    <rPh sb="16" eb="17">
      <t>オビ</t>
    </rPh>
    <phoneticPr fontId="3"/>
  </si>
  <si>
    <t>小学６年女子上級43㎏未満★</t>
    <rPh sb="0" eb="2">
      <t>ショウガク</t>
    </rPh>
    <rPh sb="3" eb="4">
      <t>ネン</t>
    </rPh>
    <rPh sb="4" eb="6">
      <t>ジョシ</t>
    </rPh>
    <rPh sb="6" eb="8">
      <t>ジョウキュウ</t>
    </rPh>
    <rPh sb="11" eb="13">
      <t>ミマン</t>
    </rPh>
    <phoneticPr fontId="3"/>
  </si>
  <si>
    <t>小学６年女子上級43㎏以上★</t>
    <rPh sb="11" eb="13">
      <t>イジョウ</t>
    </rPh>
    <phoneticPr fontId="2"/>
  </si>
  <si>
    <t>小学６年男子上級43㎏未満★</t>
    <rPh sb="0" eb="2">
      <t>ショウガク</t>
    </rPh>
    <rPh sb="3" eb="4">
      <t>ネン</t>
    </rPh>
    <rPh sb="4" eb="6">
      <t>ダンシ</t>
    </rPh>
    <rPh sb="6" eb="8">
      <t>ジョウキュウ</t>
    </rPh>
    <rPh sb="11" eb="13">
      <t>ミマン</t>
    </rPh>
    <phoneticPr fontId="2"/>
  </si>
  <si>
    <t>小学６年男子上級43㎏以上★</t>
    <phoneticPr fontId="2"/>
  </si>
  <si>
    <t>Under13男子48㎏未満★</t>
    <rPh sb="7" eb="9">
      <t>ダンシ</t>
    </rPh>
    <rPh sb="12" eb="14">
      <t>ミマン</t>
    </rPh>
    <phoneticPr fontId="2"/>
  </si>
  <si>
    <t>Under13男子48㎏以上★</t>
    <rPh sb="12" eb="14">
      <t>イジョウ</t>
    </rPh>
    <phoneticPr fontId="3"/>
  </si>
  <si>
    <t>Under15女子48㎏未満★</t>
    <rPh sb="7" eb="9">
      <t>ジョシ</t>
    </rPh>
    <rPh sb="12" eb="14">
      <t>ミマン</t>
    </rPh>
    <phoneticPr fontId="2"/>
  </si>
  <si>
    <t>Under15女子52㎏未満★</t>
    <phoneticPr fontId="2"/>
  </si>
  <si>
    <t>Under15女子52㎏以上★</t>
    <phoneticPr fontId="2"/>
  </si>
  <si>
    <t>Under15男子54㎏未満★</t>
    <rPh sb="7" eb="9">
      <t>ダンシ</t>
    </rPh>
    <rPh sb="12" eb="14">
      <t>ミマン</t>
    </rPh>
    <phoneticPr fontId="2"/>
  </si>
  <si>
    <t>Under15男子68㎏未満★</t>
    <rPh sb="7" eb="9">
      <t>ダンシ</t>
    </rPh>
    <rPh sb="12" eb="14">
      <t>ミマン</t>
    </rPh>
    <phoneticPr fontId="2"/>
  </si>
  <si>
    <t>Under15男子68㎏以上★</t>
    <rPh sb="7" eb="9">
      <t>ダンシ</t>
    </rPh>
    <rPh sb="12" eb="14">
      <t>イジョウ</t>
    </rPh>
    <phoneticPr fontId="2"/>
  </si>
  <si>
    <t>Under18女子48㎏未満★</t>
    <rPh sb="7" eb="9">
      <t>ジョシ</t>
    </rPh>
    <rPh sb="12" eb="14">
      <t>ミマン</t>
    </rPh>
    <phoneticPr fontId="3"/>
  </si>
  <si>
    <t>Under18女子55㎏未満★</t>
    <rPh sb="7" eb="9">
      <t>ジョシ</t>
    </rPh>
    <rPh sb="12" eb="14">
      <t>ミマン</t>
    </rPh>
    <phoneticPr fontId="3"/>
  </si>
  <si>
    <t>Under18女子55㎏以上★</t>
    <rPh sb="7" eb="9">
      <t>ジョシ</t>
    </rPh>
    <rPh sb="12" eb="14">
      <t>イジョウ</t>
    </rPh>
    <phoneticPr fontId="3"/>
  </si>
  <si>
    <t>Under18男子62㎏未満★</t>
    <rPh sb="7" eb="9">
      <t>ダンシ</t>
    </rPh>
    <rPh sb="12" eb="14">
      <t>ミマン</t>
    </rPh>
    <phoneticPr fontId="3"/>
  </si>
  <si>
    <t>Under18男子70㎏未満★</t>
    <rPh sb="7" eb="9">
      <t>ダンシ</t>
    </rPh>
    <rPh sb="12" eb="14">
      <t>ミマン</t>
    </rPh>
    <phoneticPr fontId="3"/>
  </si>
  <si>
    <t>Under18男子70㎏以上★</t>
    <rPh sb="7" eb="9">
      <t>ダンシ</t>
    </rPh>
    <rPh sb="12" eb="14">
      <t>イジョウ</t>
    </rPh>
    <phoneticPr fontId="3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</si>
  <si>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</si>
  <si>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</si>
  <si>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</si>
  <si>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</si>
  <si>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</si>
  <si>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</si>
  <si>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</si>
  <si>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</si>
  <si>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</si>
  <si>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</si>
  <si>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</si>
  <si>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</si>
  <si>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</si>
  <si>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</si>
  <si>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</si>
  <si>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</si>
  <si>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</si>
  <si>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</si>
  <si>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</si>
  <si>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</si>
  <si>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Ｕ</t>
    <phoneticPr fontId="2"/>
  </si>
  <si>
    <t>Ｖ</t>
    <phoneticPr fontId="2"/>
  </si>
  <si>
    <t>Ｗ</t>
    <phoneticPr fontId="2"/>
  </si>
  <si>
    <t>Ｘ</t>
    <phoneticPr fontId="2"/>
  </si>
  <si>
    <t>Ｙ</t>
    <phoneticPr fontId="2"/>
  </si>
  <si>
    <t>Ｚ</t>
    <phoneticPr fontId="2"/>
  </si>
  <si>
    <t>小学２年男女混合初級９級以下(橙帯まで)</t>
    <rPh sb="8" eb="9">
      <t>ショ</t>
    </rPh>
    <rPh sb="15" eb="16">
      <t>ダイダイ</t>
    </rPh>
    <phoneticPr fontId="2"/>
  </si>
  <si>
    <t>小学２年男女混合初級７級以下(青帯まで)</t>
    <rPh sb="15" eb="16">
      <t>アオ</t>
    </rPh>
    <phoneticPr fontId="2"/>
  </si>
  <si>
    <t>マスター女子（36歳以上）初級（青帯まで）</t>
    <rPh sb="4" eb="6">
      <t>ジョシ</t>
    </rPh>
    <rPh sb="9" eb="10">
      <t>サイ</t>
    </rPh>
    <rPh sb="10" eb="12">
      <t>イジョウ</t>
    </rPh>
    <rPh sb="13" eb="15">
      <t>ショキュウ</t>
    </rPh>
    <rPh sb="16" eb="17">
      <t>アオ</t>
    </rPh>
    <rPh sb="17" eb="18">
      <t>オビ</t>
    </rPh>
    <phoneticPr fontId="3"/>
  </si>
  <si>
    <t>マスター女子（36歳以上）中上級（黄帯以上）</t>
    <rPh sb="4" eb="6">
      <t>ジョシ</t>
    </rPh>
    <rPh sb="9" eb="12">
      <t>サイイジョウ</t>
    </rPh>
    <rPh sb="13" eb="15">
      <t>チュウジョウ</t>
    </rPh>
    <rPh sb="15" eb="16">
      <t>キュウ</t>
    </rPh>
    <rPh sb="17" eb="18">
      <t>キ</t>
    </rPh>
    <rPh sb="18" eb="19">
      <t>オビ</t>
    </rPh>
    <rPh sb="19" eb="21">
      <t>イジョウ</t>
    </rPh>
    <phoneticPr fontId="3"/>
  </si>
  <si>
    <t>一般女子 初中級（黄帯まで）55㎏未満</t>
    <rPh sb="0" eb="2">
      <t>イッパン</t>
    </rPh>
    <rPh sb="2" eb="4">
      <t>ジョシ</t>
    </rPh>
    <rPh sb="5" eb="6">
      <t>ショ</t>
    </rPh>
    <rPh sb="6" eb="8">
      <t>チュウキュウ</t>
    </rPh>
    <rPh sb="9" eb="10">
      <t>キ</t>
    </rPh>
    <rPh sb="10" eb="11">
      <t>オビ</t>
    </rPh>
    <rPh sb="17" eb="19">
      <t>ミマン</t>
    </rPh>
    <phoneticPr fontId="3"/>
  </si>
  <si>
    <t>一般女子 初中級（黄帯まで）55㎏以上</t>
    <rPh sb="0" eb="2">
      <t>イッパン</t>
    </rPh>
    <rPh sb="2" eb="4">
      <t>ジョシ</t>
    </rPh>
    <rPh sb="5" eb="6">
      <t>ショ</t>
    </rPh>
    <rPh sb="6" eb="8">
      <t>チュウキュウ</t>
    </rPh>
    <rPh sb="9" eb="10">
      <t>キ</t>
    </rPh>
    <rPh sb="10" eb="11">
      <t>オビ</t>
    </rPh>
    <rPh sb="17" eb="19">
      <t>イジョウ</t>
    </rPh>
    <phoneticPr fontId="3"/>
  </si>
  <si>
    <t>マスター（40~45歳男子）初中級（黄帯まで）70㎏未満</t>
    <rPh sb="10" eb="11">
      <t>サイ</t>
    </rPh>
    <rPh sb="11" eb="13">
      <t>ダンシ</t>
    </rPh>
    <rPh sb="14" eb="15">
      <t>ショ</t>
    </rPh>
    <rPh sb="15" eb="17">
      <t>チュウキュウ</t>
    </rPh>
    <rPh sb="18" eb="19">
      <t>キ</t>
    </rPh>
    <rPh sb="19" eb="20">
      <t>オビ</t>
    </rPh>
    <rPh sb="26" eb="28">
      <t>ミマン</t>
    </rPh>
    <phoneticPr fontId="3"/>
  </si>
  <si>
    <t>マスター（40~45歳男子）初中級（黄帯まで）70㎏以上</t>
    <rPh sb="10" eb="11">
      <t>サイ</t>
    </rPh>
    <rPh sb="11" eb="13">
      <t>ダンシ</t>
    </rPh>
    <rPh sb="14" eb="15">
      <t>ショ</t>
    </rPh>
    <rPh sb="15" eb="17">
      <t>チュウキュウ</t>
    </rPh>
    <rPh sb="18" eb="19">
      <t>キ</t>
    </rPh>
    <rPh sb="19" eb="20">
      <t>オビ</t>
    </rPh>
    <rPh sb="26" eb="28">
      <t>イジョウ</t>
    </rPh>
    <phoneticPr fontId="3"/>
  </si>
  <si>
    <t>マスター（40~45歳男子）上級70㎏未満</t>
    <rPh sb="14" eb="15">
      <t>ジョウショチュウキュウキオビミマン</t>
    </rPh>
    <phoneticPr fontId="3"/>
  </si>
  <si>
    <t>マスター（40~45歳男子）上級70㎏以上</t>
    <rPh sb="19" eb="21">
      <t>イジョウジョウキュウミマン</t>
    </rPh>
    <phoneticPr fontId="3"/>
  </si>
  <si>
    <t>シニア（46~50歳男子）初中級（黄帯まで）70㎏未満</t>
    <rPh sb="9" eb="10">
      <t>サイ</t>
    </rPh>
    <rPh sb="10" eb="12">
      <t>ダンシ</t>
    </rPh>
    <rPh sb="13" eb="14">
      <t>ショ</t>
    </rPh>
    <rPh sb="14" eb="16">
      <t>チュウキュウ</t>
    </rPh>
    <rPh sb="17" eb="18">
      <t>キ</t>
    </rPh>
    <rPh sb="18" eb="19">
      <t>オビ</t>
    </rPh>
    <rPh sb="25" eb="27">
      <t>ミマン</t>
    </rPh>
    <phoneticPr fontId="3"/>
  </si>
  <si>
    <t>シニア（46~50歳男子）初中級（黄帯まで）70㎏以上</t>
    <rPh sb="9" eb="10">
      <t>サイ</t>
    </rPh>
    <rPh sb="10" eb="12">
      <t>ダンシ</t>
    </rPh>
    <rPh sb="13" eb="14">
      <t>ショ</t>
    </rPh>
    <rPh sb="14" eb="16">
      <t>チュウキュウ</t>
    </rPh>
    <rPh sb="17" eb="18">
      <t>キ</t>
    </rPh>
    <rPh sb="18" eb="19">
      <t>オビ</t>
    </rPh>
    <rPh sb="25" eb="27">
      <t>イジョウ</t>
    </rPh>
    <phoneticPr fontId="3"/>
  </si>
  <si>
    <t>シニア（46~50歳男子）上級70㎏未満</t>
    <rPh sb="9" eb="10">
      <t>サイ</t>
    </rPh>
    <rPh sb="10" eb="12">
      <t>ダンシ</t>
    </rPh>
    <rPh sb="13" eb="15">
      <t>ジョウキュウ</t>
    </rPh>
    <rPh sb="18" eb="20">
      <t>ミマン</t>
    </rPh>
    <phoneticPr fontId="3"/>
  </si>
  <si>
    <t>シニア（46~50歳男子）上級70㎏以上</t>
    <rPh sb="9" eb="10">
      <t>サイ</t>
    </rPh>
    <rPh sb="10" eb="12">
      <t>ダンシ</t>
    </rPh>
    <rPh sb="13" eb="15">
      <t>ジョウキュウ</t>
    </rPh>
    <rPh sb="18" eb="20">
      <t>イジョウ</t>
    </rPh>
    <phoneticPr fontId="2"/>
  </si>
  <si>
    <t>グランドシニア（51歳~男子）初中級（黄帯まで）70㎏未満</t>
    <rPh sb="10" eb="11">
      <t>サイ</t>
    </rPh>
    <rPh sb="12" eb="14">
      <t>ダンシ</t>
    </rPh>
    <rPh sb="15" eb="16">
      <t>ショ</t>
    </rPh>
    <rPh sb="16" eb="18">
      <t>チュウキュウ</t>
    </rPh>
    <rPh sb="19" eb="20">
      <t>キ</t>
    </rPh>
    <rPh sb="20" eb="21">
      <t>オビ</t>
    </rPh>
    <rPh sb="27" eb="29">
      <t>ミマン</t>
    </rPh>
    <phoneticPr fontId="3"/>
  </si>
  <si>
    <t>グランドシニア（51歳~男子）初中級（黄帯まで）70㎏以上</t>
    <rPh sb="27" eb="29">
      <t>イジョウ</t>
    </rPh>
    <phoneticPr fontId="2"/>
  </si>
  <si>
    <t>グランドシニア（51歳~男子）上級70㎏未満</t>
    <rPh sb="10" eb="11">
      <t>サイ</t>
    </rPh>
    <rPh sb="12" eb="14">
      <t>ダンシ</t>
    </rPh>
    <rPh sb="15" eb="17">
      <t>ジョウキュウ</t>
    </rPh>
    <rPh sb="20" eb="22">
      <t>ミマン</t>
    </rPh>
    <phoneticPr fontId="2"/>
  </si>
  <si>
    <t>グランドシニア（51歳~男子）上級70㎏以上</t>
    <rPh sb="10" eb="11">
      <t>サイ</t>
    </rPh>
    <rPh sb="12" eb="14">
      <t>ダンシ</t>
    </rPh>
    <rPh sb="15" eb="17">
      <t>ジョウキュウ</t>
    </rPh>
    <rPh sb="20" eb="22">
      <t>イジョウ</t>
    </rPh>
    <phoneticPr fontId="3"/>
  </si>
  <si>
    <t>一般男子（高校生以上）初級（青帯まで）70㎏以上</t>
    <rPh sb="0" eb="2">
      <t>イッパン</t>
    </rPh>
    <rPh sb="2" eb="4">
      <t>ダンシ</t>
    </rPh>
    <rPh sb="5" eb="8">
      <t>コウコウセイ</t>
    </rPh>
    <rPh sb="8" eb="10">
      <t>イジョウ</t>
    </rPh>
    <rPh sb="11" eb="13">
      <t>ショキュウ</t>
    </rPh>
    <rPh sb="14" eb="15">
      <t>アオ</t>
    </rPh>
    <rPh sb="15" eb="16">
      <t>オビ</t>
    </rPh>
    <rPh sb="22" eb="24">
      <t>イジョウ</t>
    </rPh>
    <phoneticPr fontId="3"/>
  </si>
  <si>
    <t>一般男子（高校生以上）初級（青帯まで）70㎏未満</t>
    <phoneticPr fontId="3"/>
  </si>
  <si>
    <t>一般男子（高校生以上）中級（茶帯まで）70㎏未満</t>
    <rPh sb="0" eb="2">
      <t>イッパン</t>
    </rPh>
    <rPh sb="2" eb="4">
      <t>ダンシ</t>
    </rPh>
    <rPh sb="5" eb="8">
      <t>コウコウセイ</t>
    </rPh>
    <rPh sb="8" eb="10">
      <t>イジョウ</t>
    </rPh>
    <rPh sb="11" eb="13">
      <t>チュウキュウ</t>
    </rPh>
    <rPh sb="14" eb="15">
      <t>チャ</t>
    </rPh>
    <rPh sb="15" eb="16">
      <t>オビ</t>
    </rPh>
    <rPh sb="22" eb="24">
      <t>ミマン</t>
    </rPh>
    <phoneticPr fontId="3"/>
  </si>
  <si>
    <t>一般男子（高校生以上）中級（茶帯まで）70㎏以上</t>
    <rPh sb="22" eb="24">
      <t>イジョウ</t>
    </rPh>
    <phoneticPr fontId="2"/>
  </si>
  <si>
    <t>一般女子 上級48㎏未満★</t>
    <rPh sb="0" eb="2">
      <t>イッパン</t>
    </rPh>
    <rPh sb="2" eb="4">
      <t>ジョシ</t>
    </rPh>
    <rPh sb="5" eb="7">
      <t>ジョウキュウ</t>
    </rPh>
    <rPh sb="10" eb="12">
      <t>ミマン</t>
    </rPh>
    <phoneticPr fontId="3"/>
  </si>
  <si>
    <t>一般女子 上級55㎏未満★</t>
    <rPh sb="0" eb="2">
      <t>イッパン</t>
    </rPh>
    <rPh sb="2" eb="4">
      <t>ジョシ</t>
    </rPh>
    <rPh sb="5" eb="7">
      <t>ジョウキュウ</t>
    </rPh>
    <rPh sb="10" eb="12">
      <t>ミマン</t>
    </rPh>
    <phoneticPr fontId="3"/>
  </si>
  <si>
    <t>一般女子 上級55㎏以上★</t>
    <rPh sb="0" eb="2">
      <t>イッパン</t>
    </rPh>
    <rPh sb="2" eb="4">
      <t>ジョシ</t>
    </rPh>
    <rPh sb="5" eb="7">
      <t>ジョウキュウ</t>
    </rPh>
    <rPh sb="10" eb="12">
      <t>イジョウ</t>
    </rPh>
    <phoneticPr fontId="3"/>
  </si>
  <si>
    <t>一般男子（高校生以上）上級68㎏未満★</t>
    <rPh sb="0" eb="2">
      <t>イッパン</t>
    </rPh>
    <rPh sb="2" eb="4">
      <t>ダンシ</t>
    </rPh>
    <rPh sb="5" eb="8">
      <t>コウコウセイ</t>
    </rPh>
    <rPh sb="8" eb="10">
      <t>イジョウ</t>
    </rPh>
    <rPh sb="11" eb="13">
      <t>ジョウキュウ</t>
    </rPh>
    <rPh sb="16" eb="18">
      <t>ミマン</t>
    </rPh>
    <phoneticPr fontId="2"/>
  </si>
  <si>
    <t>一般男子（高校生以上）上級78㎏未満★</t>
    <rPh sb="16" eb="18">
      <t>ミマン</t>
    </rPh>
    <phoneticPr fontId="2"/>
  </si>
  <si>
    <t>一般男子（高校生以上）上級78㎏以上★</t>
    <rPh sb="0" eb="2">
      <t>イッパン</t>
    </rPh>
    <rPh sb="2" eb="4">
      <t>ダンシ</t>
    </rPh>
    <rPh sb="5" eb="8">
      <t>コウコウセイ</t>
    </rPh>
    <rPh sb="8" eb="10">
      <t>イジョウ</t>
    </rPh>
    <rPh sb="11" eb="13">
      <t>ジョウキュウ</t>
    </rPh>
    <rPh sb="16" eb="18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</si>
</sst>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cm&quot;"/>
    <numFmt numFmtId="177" formatCode="General&quot;kg&quot;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rgb="FF0000FF"/>
      <name val="游ゴシック"/>
      <family val="3"/>
      <charset val="128"/>
      <scheme val="minor"/>
    </font>
    <font>
      <b/>
      <sz val="14"/>
      <color indexed="12"/>
      <name val="ＭＳ Ｐゴシック"/>
      <family val="3"/>
      <charset val="128"/>
    </font>
    <font>
      <b/>
      <sz val="16"/>
      <color indexed="12"/>
      <name val="HG丸ｺﾞｼｯｸM-PRO"/>
      <family val="3"/>
      <charset val="128"/>
    </font>
    <font>
      <sz val="12"/>
      <color rgb="FF0000FF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正楷書体-PRO"/>
      <family val="4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indexed="61"/>
      <name val="ＭＳ ゴシック"/>
      <family val="3"/>
      <charset val="128"/>
    </font>
    <font>
      <sz val="11"/>
      <color indexed="53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7030A0"/>
      <name val="HG丸ｺﾞｼｯｸM-PRO"/>
      <family val="3"/>
      <charset val="128"/>
    </font>
    <font>
      <b/>
      <sz val="14"/>
      <color rgb="FF7030A0"/>
      <name val="HG丸ｺﾞｼｯｸM-PRO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22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3" xfId="0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176" fontId="11" fillId="0" borderId="4" xfId="0" applyNumberFormat="1" applyFont="1" applyBorder="1">
      <alignment vertical="center"/>
    </xf>
    <xf numFmtId="177" fontId="11" fillId="0" borderId="4" xfId="0" applyNumberFormat="1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shrinkToFit="1"/>
    </xf>
    <xf numFmtId="0" fontId="13" fillId="0" borderId="4" xfId="1" applyFont="1" applyBorder="1" applyAlignment="1">
      <alignment horizontal="right" vertical="center" shrinkToFit="1"/>
    </xf>
    <xf numFmtId="0" fontId="8" fillId="0" borderId="4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14" fontId="18" fillId="0" borderId="0" xfId="0" applyNumberFormat="1" applyFont="1" applyAlignment="1">
      <alignment horizontal="right" vertical="center"/>
    </xf>
    <xf numFmtId="14" fontId="18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19" fillId="0" borderId="6" xfId="0" applyFont="1" applyBorder="1">
      <alignment vertic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76" fontId="20" fillId="0" borderId="6" xfId="0" applyNumberFormat="1" applyFont="1" applyBorder="1">
      <alignment vertical="center"/>
    </xf>
    <xf numFmtId="177" fontId="20" fillId="0" borderId="6" xfId="0" applyNumberFormat="1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0" fontId="19" fillId="0" borderId="7" xfId="0" applyFont="1" applyBorder="1">
      <alignment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176" fontId="20" fillId="0" borderId="7" xfId="0" applyNumberFormat="1" applyFont="1" applyBorder="1">
      <alignment vertical="center"/>
    </xf>
    <xf numFmtId="177" fontId="20" fillId="0" borderId="7" xfId="0" applyNumberFormat="1" applyFont="1" applyBorder="1">
      <alignment vertical="center"/>
    </xf>
    <xf numFmtId="0" fontId="21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176" fontId="15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left" vertical="center" wrapText="1"/>
    </xf>
    <xf numFmtId="0" fontId="22" fillId="0" borderId="0" xfId="2">
      <alignment vertical="center"/>
    </xf>
    <xf numFmtId="0" fontId="22" fillId="0" borderId="0" xfId="2" applyAlignment="1">
      <alignment horizontal="center" vertical="center"/>
    </xf>
    <xf numFmtId="0" fontId="23" fillId="0" borderId="0" xfId="2" applyFont="1" applyAlignment="1">
      <alignment horizontal="center" vertical="center" shrinkToFit="1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justify" vertic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justify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justify" vertical="center"/>
    </xf>
    <xf numFmtId="0" fontId="28" fillId="0" borderId="0" xfId="2" applyFont="1" applyAlignment="1">
      <alignment horizontal="justify" vertical="center"/>
    </xf>
    <xf numFmtId="0" fontId="28" fillId="0" borderId="0" xfId="2" applyFont="1" applyAlignment="1">
      <alignment horizontal="center" vertical="center"/>
    </xf>
    <xf numFmtId="0" fontId="29" fillId="0" borderId="6" xfId="1" applyFont="1" applyBorder="1" applyAlignment="1">
      <alignment horizontal="right" vertical="center" shrinkToFit="1"/>
    </xf>
    <xf numFmtId="0" fontId="29" fillId="0" borderId="7" xfId="1" applyFont="1" applyBorder="1" applyAlignment="1">
      <alignment horizontal="right" vertical="center" shrinkToFit="1"/>
    </xf>
    <xf numFmtId="0" fontId="33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3">
    <cellStyle name="標準" xfId="0" builtinId="0"/>
    <cellStyle name="標準 2" xfId="2" xr:uid="{A15F65F2-4422-43D4-AB25-5F43CD851071}"/>
    <cellStyle name="標準_元帳_1" xfId="1" xr:uid="{1CB94AC6-E624-49A5-B8A9-0D0288F4F3E1}"/>
  </cellStyles>
  <dxfs count="0"/>
  <tableStyles count="0" defaultTableStyle="TableStyleMedium2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5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0.xml"/><Relationship Id="rId5" Type="http://schemas.openxmlformats.org/officeDocument/2006/relationships/styles" Target="styles.xml"/><Relationship Id="rId15" Type="http://schemas.microsoft.com/office/2017/10/relationships/person" Target="persons/person3.xml"/><Relationship Id="rId10" Type="http://schemas.microsoft.com/office/2017/10/relationships/person" Target="persons/person2.xml"/><Relationship Id="rId4" Type="http://schemas.openxmlformats.org/officeDocument/2006/relationships/theme" Target="theme/theme1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E1746-D413-4DDA-B4FC-CB1B5DA7652C}">
  <sheetPr>
    <tabColor rgb="FFFF00FF"/>
  </sheetPr>
  <dimension ref="A1:S52"/>
  <sheetViews>
    <sheetView tabSelected="1" workbookViewId="0">
      <selection activeCell="G2" sqref="G2"/>
    </sheetView>
  </sheetViews>
  <sheetFormatPr defaultRowHeight="18" x14ac:dyDescent="0.45"/>
  <cols>
    <col min="1" max="1" width="32.69921875" style="15" customWidth="1"/>
    <col min="2" max="2" width="14.69921875" customWidth="1"/>
    <col min="3" max="3" width="19" style="15" customWidth="1"/>
    <col min="4" max="4" width="16.796875" customWidth="1"/>
    <col min="5" max="5" width="11.296875" style="51" bestFit="1" customWidth="1"/>
    <col min="6" max="6" width="5.59765625" style="15" bestFit="1" customWidth="1"/>
    <col min="7" max="7" width="34.8984375" style="15" customWidth="1"/>
    <col min="8" max="8" width="13.59765625" style="15" bestFit="1" customWidth="1"/>
    <col min="9" max="9" width="6.09765625" style="15" customWidth="1"/>
    <col min="10" max="10" width="7.8984375" style="15" hidden="1" customWidth="1"/>
    <col min="11" max="11" width="7.8984375" style="15" customWidth="1"/>
    <col min="12" max="12" width="6.09765625" style="15" hidden="1" customWidth="1"/>
    <col min="13" max="13" width="6.09765625" style="15" customWidth="1"/>
    <col min="14" max="14" width="8.59765625" style="14" bestFit="1" customWidth="1"/>
    <col min="15" max="15" width="8.5" style="14" customWidth="1"/>
    <col min="16" max="16" width="8.796875" style="15"/>
    <col min="17" max="17" width="25.3984375" style="20" hidden="1" customWidth="1"/>
    <col min="18" max="18" width="29.69921875" style="50" customWidth="1"/>
    <col min="19" max="19" width="32" style="20" customWidth="1"/>
  </cols>
  <sheetData>
    <row r="1" spans="1:19" ht="30" customHeight="1" thickBot="1" x14ac:dyDescent="0.5">
      <c r="A1" s="14" t="s">
        <v>37</v>
      </c>
      <c r="E1" s="76" t="s">
        <v>17</v>
      </c>
      <c r="F1" s="76"/>
      <c r="G1" s="16">
        <v>45823</v>
      </c>
      <c r="J1" s="17"/>
      <c r="K1" s="17"/>
      <c r="O1" s="77" t="s">
        <v>45</v>
      </c>
      <c r="P1" s="77"/>
      <c r="Q1" s="18"/>
      <c r="R1" s="19">
        <v>45962</v>
      </c>
    </row>
    <row r="2" spans="1:19" s="15" customFormat="1" ht="30" customHeight="1" x14ac:dyDescent="0.45">
      <c r="A2" s="52" t="s">
        <v>15</v>
      </c>
      <c r="B2" s="53" t="s">
        <v>0</v>
      </c>
      <c r="C2" s="54" t="s">
        <v>1</v>
      </c>
      <c r="D2" s="53" t="s">
        <v>2</v>
      </c>
      <c r="E2" s="55" t="s">
        <v>3</v>
      </c>
      <c r="F2" s="56" t="s">
        <v>4</v>
      </c>
      <c r="G2" s="57" t="s">
        <v>5</v>
      </c>
      <c r="H2" s="56" t="s">
        <v>6</v>
      </c>
      <c r="I2" s="56" t="s">
        <v>7</v>
      </c>
      <c r="J2" s="1" t="s">
        <v>8</v>
      </c>
      <c r="K2" s="56" t="s">
        <v>9</v>
      </c>
      <c r="L2" s="1" t="s">
        <v>10</v>
      </c>
      <c r="M2" s="58" t="s">
        <v>46</v>
      </c>
      <c r="N2" s="57" t="s">
        <v>11</v>
      </c>
      <c r="O2" s="57" t="s">
        <v>12</v>
      </c>
      <c r="P2" s="58" t="s">
        <v>13</v>
      </c>
      <c r="Q2" s="56" t="s">
        <v>14</v>
      </c>
      <c r="R2" s="59" t="s">
        <v>36</v>
      </c>
      <c r="S2" s="60" t="s">
        <v>25</v>
      </c>
    </row>
    <row r="3" spans="1:19" ht="30" customHeight="1" thickBot="1" x14ac:dyDescent="0.5">
      <c r="A3" s="2" t="s">
        <v>29</v>
      </c>
      <c r="B3" s="3" t="s">
        <v>18</v>
      </c>
      <c r="C3" s="4" t="s">
        <v>19</v>
      </c>
      <c r="D3" s="2" t="s">
        <v>20</v>
      </c>
      <c r="E3" s="5">
        <v>41889</v>
      </c>
      <c r="F3" s="6" t="s">
        <v>16</v>
      </c>
      <c r="G3" s="3" t="s">
        <v>30</v>
      </c>
      <c r="H3" s="6" t="s">
        <v>31</v>
      </c>
      <c r="I3" s="6">
        <v>8</v>
      </c>
      <c r="J3" s="7" t="str">
        <f>IF(E3="","",CHOOSE(DATEDIF(E3,DATE(YEAR($G$1)-(MONTH($G$1)&lt;=3)*1,4,1),"Y")-2,"年少","年中","年長","小１","小2","小3","小4","小5","小6","中1","中2","中3","高1","高2","高3"))</f>
        <v>小5</v>
      </c>
      <c r="K3" s="6" t="str">
        <f>IFERROR(J3,"")</f>
        <v>小5</v>
      </c>
      <c r="L3" s="6">
        <f>IF(E3="","",DATEDIF(E3,$R$1,"y"))</f>
        <v>11</v>
      </c>
      <c r="M3" s="6">
        <f>IF(E3="","",L3)</f>
        <v>11</v>
      </c>
      <c r="N3" s="8">
        <v>125</v>
      </c>
      <c r="O3" s="9">
        <v>20</v>
      </c>
      <c r="P3" s="10">
        <v>10</v>
      </c>
      <c r="Q3" s="11" t="str">
        <f>VLOOKUP(P3,'(修正中)階級番号'!$A$2:$B$102,2,0)</f>
        <v>小学３年男女混合初級９級以下(橙帯まで)</v>
      </c>
      <c r="R3" s="12" t="str">
        <f>IF(P3="","",Q3)</f>
        <v>小学３年男女混合初級９級以下(橙帯まで)</v>
      </c>
      <c r="S3" s="13" t="s">
        <v>47</v>
      </c>
    </row>
    <row r="4" spans="1:19" ht="30" customHeight="1" thickTop="1" x14ac:dyDescent="0.45">
      <c r="A4" s="21"/>
      <c r="B4" s="22"/>
      <c r="C4" s="23"/>
      <c r="D4" s="21"/>
      <c r="E4" s="24"/>
      <c r="F4" s="25"/>
      <c r="G4" s="26"/>
      <c r="H4" s="25"/>
      <c r="I4" s="25"/>
      <c r="J4" s="27" t="str">
        <f t="shared" ref="J4:J52" si="0">IF(E4="","",CHOOSE(DATEDIF(E4,DATE(YEAR($G$1)-(MONTH($G$1)&lt;=3)*1,4,1),"Y")-2,"年少","年中","年長","小１","小2","小3","小4","小5","小6","中1","中2","中3","高1","高2","高3"))</f>
        <v/>
      </c>
      <c r="K4" s="74" t="str">
        <f t="shared" ref="K4:K49" si="1">IFERROR(J4,"")</f>
        <v/>
      </c>
      <c r="L4" s="28" t="str">
        <f t="shared" ref="L4:L51" si="2">IF(E4="","",DATEDIF(E4,$R$1,"y"))</f>
        <v/>
      </c>
      <c r="M4" s="74" t="str">
        <f>IF(E4="","",L4)</f>
        <v/>
      </c>
      <c r="N4" s="29"/>
      <c r="O4" s="30"/>
      <c r="P4" s="31"/>
      <c r="Q4" s="32" t="e">
        <f>VLOOKUP(P4,'(修正中)階級番号'!$A$2:$B$102,2,0)</f>
        <v>#N/A</v>
      </c>
      <c r="R4" s="72" t="str">
        <f t="shared" ref="R4:R50" si="3">IF(P4="","",Q4)</f>
        <v/>
      </c>
      <c r="S4" s="33"/>
    </row>
    <row r="5" spans="1:19" ht="30" customHeight="1" x14ac:dyDescent="0.45">
      <c r="A5" s="34"/>
      <c r="B5" s="35"/>
      <c r="C5" s="36"/>
      <c r="D5" s="34"/>
      <c r="E5" s="37"/>
      <c r="F5" s="38"/>
      <c r="G5" s="39"/>
      <c r="H5" s="38"/>
      <c r="I5" s="38"/>
      <c r="J5" s="40" t="str">
        <f t="shared" si="0"/>
        <v/>
      </c>
      <c r="K5" s="75" t="str">
        <f t="shared" si="1"/>
        <v/>
      </c>
      <c r="L5" s="41" t="str">
        <f t="shared" si="2"/>
        <v/>
      </c>
      <c r="M5" s="75" t="str">
        <f t="shared" ref="M5:M51" si="4">IF(E5="","",L5)</f>
        <v/>
      </c>
      <c r="N5" s="42"/>
      <c r="O5" s="43"/>
      <c r="P5" s="44"/>
      <c r="Q5" s="45" t="e">
        <f>VLOOKUP(P5,'(修正中)階級番号'!$A$2:$B$102,2,0)</f>
        <v>#N/A</v>
      </c>
      <c r="R5" s="73" t="str">
        <f t="shared" si="3"/>
        <v/>
      </c>
      <c r="S5" s="46"/>
    </row>
    <row r="6" spans="1:19" ht="30" customHeight="1" x14ac:dyDescent="0.45">
      <c r="A6" s="34"/>
      <c r="B6" s="35"/>
      <c r="C6" s="36"/>
      <c r="D6" s="34"/>
      <c r="E6" s="37"/>
      <c r="F6" s="38"/>
      <c r="G6" s="39"/>
      <c r="H6" s="38"/>
      <c r="I6" s="38"/>
      <c r="J6" s="40" t="str">
        <f t="shared" si="0"/>
        <v/>
      </c>
      <c r="K6" s="75" t="str">
        <f t="shared" si="1"/>
        <v/>
      </c>
      <c r="L6" s="41" t="str">
        <f t="shared" si="2"/>
        <v/>
      </c>
      <c r="M6" s="75" t="str">
        <f t="shared" si="4"/>
        <v/>
      </c>
      <c r="N6" s="42"/>
      <c r="O6" s="43"/>
      <c r="P6" s="44"/>
      <c r="Q6" s="45" t="e">
        <f>VLOOKUP(P6,'(修正中)階級番号'!$A$2:$B$102,2,0)</f>
        <v>#N/A</v>
      </c>
      <c r="R6" s="73" t="str">
        <f t="shared" si="3"/>
        <v/>
      </c>
      <c r="S6" s="46"/>
    </row>
    <row r="7" spans="1:19" ht="30" customHeight="1" x14ac:dyDescent="0.45">
      <c r="A7" s="34"/>
      <c r="B7" s="35"/>
      <c r="C7" s="36"/>
      <c r="D7" s="34"/>
      <c r="E7" s="37"/>
      <c r="F7" s="38"/>
      <c r="G7" s="39"/>
      <c r="H7" s="38"/>
      <c r="I7" s="38"/>
      <c r="J7" s="40" t="str">
        <f t="shared" si="0"/>
        <v/>
      </c>
      <c r="K7" s="75" t="str">
        <f t="shared" si="1"/>
        <v/>
      </c>
      <c r="L7" s="41" t="str">
        <f t="shared" si="2"/>
        <v/>
      </c>
      <c r="M7" s="75" t="str">
        <f t="shared" si="4"/>
        <v/>
      </c>
      <c r="N7" s="42"/>
      <c r="O7" s="43"/>
      <c r="P7" s="44"/>
      <c r="Q7" s="45" t="e">
        <f>VLOOKUP(P7,'(修正中)階級番号'!$A$2:$B$102,2,0)</f>
        <v>#N/A</v>
      </c>
      <c r="R7" s="73" t="str">
        <f t="shared" si="3"/>
        <v/>
      </c>
      <c r="S7" s="46"/>
    </row>
    <row r="8" spans="1:19" ht="30" customHeight="1" x14ac:dyDescent="0.45">
      <c r="A8" s="34"/>
      <c r="B8" s="35"/>
      <c r="C8" s="36"/>
      <c r="D8" s="34"/>
      <c r="E8" s="37"/>
      <c r="F8" s="38"/>
      <c r="G8" s="39"/>
      <c r="H8" s="38"/>
      <c r="I8" s="38"/>
      <c r="J8" s="40" t="str">
        <f t="shared" si="0"/>
        <v/>
      </c>
      <c r="K8" s="75" t="str">
        <f t="shared" si="1"/>
        <v/>
      </c>
      <c r="L8" s="41" t="str">
        <f t="shared" si="2"/>
        <v/>
      </c>
      <c r="M8" s="75" t="str">
        <f t="shared" si="4"/>
        <v/>
      </c>
      <c r="N8" s="42"/>
      <c r="O8" s="43"/>
      <c r="P8" s="44"/>
      <c r="Q8" s="45" t="e">
        <f>VLOOKUP(P8,'(修正中)階級番号'!$A$2:$B$102,2,0)</f>
        <v>#N/A</v>
      </c>
      <c r="R8" s="73" t="str">
        <f t="shared" si="3"/>
        <v/>
      </c>
      <c r="S8" s="46"/>
    </row>
    <row r="9" spans="1:19" ht="30" customHeight="1" x14ac:dyDescent="0.45">
      <c r="A9" s="21"/>
      <c r="B9" s="22"/>
      <c r="C9" s="23"/>
      <c r="D9" s="21"/>
      <c r="E9" s="24"/>
      <c r="F9" s="25"/>
      <c r="G9" s="26"/>
      <c r="H9" s="25"/>
      <c r="I9" s="25"/>
      <c r="J9" s="27" t="str">
        <f t="shared" si="0"/>
        <v/>
      </c>
      <c r="K9" s="74" t="str">
        <f t="shared" si="1"/>
        <v/>
      </c>
      <c r="L9" s="28" t="str">
        <f t="shared" si="2"/>
        <v/>
      </c>
      <c r="M9" s="74" t="str">
        <f>IF(E9="","",L9)</f>
        <v/>
      </c>
      <c r="N9" s="29"/>
      <c r="O9" s="30"/>
      <c r="P9" s="31"/>
      <c r="Q9" s="32" t="e">
        <f>VLOOKUP(P9,'(修正中)階級番号'!$A$2:$B$102,2,0)</f>
        <v>#N/A</v>
      </c>
      <c r="R9" s="72" t="str">
        <f t="shared" si="3"/>
        <v/>
      </c>
      <c r="S9" s="33"/>
    </row>
    <row r="10" spans="1:19" ht="30" customHeight="1" x14ac:dyDescent="0.45">
      <c r="A10" s="34"/>
      <c r="B10" s="35"/>
      <c r="C10" s="36"/>
      <c r="D10" s="34"/>
      <c r="E10" s="37"/>
      <c r="F10" s="38"/>
      <c r="G10" s="39"/>
      <c r="H10" s="38"/>
      <c r="I10" s="38"/>
      <c r="J10" s="40" t="str">
        <f t="shared" si="0"/>
        <v/>
      </c>
      <c r="K10" s="75" t="str">
        <f t="shared" si="1"/>
        <v/>
      </c>
      <c r="L10" s="41" t="str">
        <f t="shared" si="2"/>
        <v/>
      </c>
      <c r="M10" s="75" t="str">
        <f t="shared" ref="M10:M11" si="5">IF(E10="","",L10)</f>
        <v/>
      </c>
      <c r="N10" s="42"/>
      <c r="O10" s="43"/>
      <c r="P10" s="44"/>
      <c r="Q10" s="45" t="e">
        <f>VLOOKUP(P10,'(修正中)階級番号'!$A$2:$B$102,2,0)</f>
        <v>#N/A</v>
      </c>
      <c r="R10" s="73" t="str">
        <f t="shared" si="3"/>
        <v/>
      </c>
      <c r="S10" s="46"/>
    </row>
    <row r="11" spans="1:19" ht="30" customHeight="1" x14ac:dyDescent="0.45">
      <c r="A11" s="34"/>
      <c r="B11" s="35"/>
      <c r="C11" s="36"/>
      <c r="D11" s="34"/>
      <c r="E11" s="37"/>
      <c r="F11" s="38"/>
      <c r="G11" s="39"/>
      <c r="H11" s="38"/>
      <c r="I11" s="38"/>
      <c r="J11" s="40" t="str">
        <f t="shared" si="0"/>
        <v/>
      </c>
      <c r="K11" s="75" t="str">
        <f t="shared" si="1"/>
        <v/>
      </c>
      <c r="L11" s="41" t="str">
        <f t="shared" si="2"/>
        <v/>
      </c>
      <c r="M11" s="75" t="str">
        <f t="shared" si="5"/>
        <v/>
      </c>
      <c r="N11" s="42"/>
      <c r="O11" s="43"/>
      <c r="P11" s="44"/>
      <c r="Q11" s="45" t="e">
        <f>VLOOKUP(P11,'(修正中)階級番号'!$A$2:$B$102,2,0)</f>
        <v>#N/A</v>
      </c>
      <c r="R11" s="73" t="str">
        <f t="shared" si="3"/>
        <v/>
      </c>
      <c r="S11" s="46"/>
    </row>
    <row r="12" spans="1:19" ht="30" customHeight="1" x14ac:dyDescent="0.45">
      <c r="A12" s="34"/>
      <c r="B12" s="35"/>
      <c r="C12" s="36"/>
      <c r="D12" s="34"/>
      <c r="E12" s="37"/>
      <c r="F12" s="38"/>
      <c r="G12" s="39"/>
      <c r="H12" s="38"/>
      <c r="I12" s="38"/>
      <c r="J12" s="40" t="str">
        <f t="shared" si="0"/>
        <v/>
      </c>
      <c r="K12" s="75" t="str">
        <f t="shared" si="1"/>
        <v/>
      </c>
      <c r="L12" s="41" t="str">
        <f t="shared" si="2"/>
        <v/>
      </c>
      <c r="M12" s="75" t="str">
        <f t="shared" si="4"/>
        <v/>
      </c>
      <c r="N12" s="42"/>
      <c r="O12" s="43"/>
      <c r="P12" s="44"/>
      <c r="Q12" s="45" t="e">
        <f>VLOOKUP(P12,'(修正中)階級番号'!$A$2:$B$102,2,0)</f>
        <v>#N/A</v>
      </c>
      <c r="R12" s="73" t="str">
        <f t="shared" si="3"/>
        <v/>
      </c>
      <c r="S12" s="46"/>
    </row>
    <row r="13" spans="1:19" ht="30" customHeight="1" x14ac:dyDescent="0.45">
      <c r="A13" s="34"/>
      <c r="B13" s="35"/>
      <c r="C13" s="36"/>
      <c r="D13" s="34"/>
      <c r="E13" s="37"/>
      <c r="F13" s="38"/>
      <c r="G13" s="39"/>
      <c r="H13" s="38"/>
      <c r="I13" s="38"/>
      <c r="J13" s="40" t="str">
        <f t="shared" si="0"/>
        <v/>
      </c>
      <c r="K13" s="75" t="str">
        <f t="shared" si="1"/>
        <v/>
      </c>
      <c r="L13" s="41" t="str">
        <f t="shared" si="2"/>
        <v/>
      </c>
      <c r="M13" s="75" t="str">
        <f t="shared" si="4"/>
        <v/>
      </c>
      <c r="N13" s="42"/>
      <c r="O13" s="43"/>
      <c r="P13" s="44"/>
      <c r="Q13" s="45" t="e">
        <f>VLOOKUP(P13,'(修正中)階級番号'!$A$2:$B$102,2,0)</f>
        <v>#N/A</v>
      </c>
      <c r="R13" s="73" t="str">
        <f t="shared" si="3"/>
        <v/>
      </c>
      <c r="S13" s="46"/>
    </row>
    <row r="14" spans="1:19" ht="30" customHeight="1" x14ac:dyDescent="0.45">
      <c r="A14" s="34"/>
      <c r="B14" s="35"/>
      <c r="C14" s="36"/>
      <c r="D14" s="34"/>
      <c r="E14" s="37"/>
      <c r="F14" s="38"/>
      <c r="G14" s="39"/>
      <c r="H14" s="38"/>
      <c r="I14" s="38"/>
      <c r="J14" s="40" t="str">
        <f t="shared" si="0"/>
        <v/>
      </c>
      <c r="K14" s="75" t="str">
        <f t="shared" si="1"/>
        <v/>
      </c>
      <c r="L14" s="41" t="str">
        <f t="shared" si="2"/>
        <v/>
      </c>
      <c r="M14" s="75" t="str">
        <f t="shared" si="4"/>
        <v/>
      </c>
      <c r="N14" s="42"/>
      <c r="O14" s="43"/>
      <c r="P14" s="44"/>
      <c r="Q14" s="45" t="e">
        <f>VLOOKUP(P14,'(修正中)階級番号'!$A$2:$B$102,2,0)</f>
        <v>#N/A</v>
      </c>
      <c r="R14" s="73" t="str">
        <f t="shared" si="3"/>
        <v/>
      </c>
      <c r="S14" s="46"/>
    </row>
    <row r="15" spans="1:19" ht="30" customHeight="1" x14ac:dyDescent="0.45">
      <c r="A15" s="34"/>
      <c r="B15" s="35"/>
      <c r="C15" s="36"/>
      <c r="D15" s="34"/>
      <c r="E15" s="37"/>
      <c r="F15" s="38"/>
      <c r="G15" s="39"/>
      <c r="H15" s="38"/>
      <c r="I15" s="38"/>
      <c r="J15" s="40" t="str">
        <f t="shared" si="0"/>
        <v/>
      </c>
      <c r="K15" s="75" t="str">
        <f t="shared" si="1"/>
        <v/>
      </c>
      <c r="L15" s="41" t="str">
        <f t="shared" si="2"/>
        <v/>
      </c>
      <c r="M15" s="75" t="str">
        <f t="shared" si="4"/>
        <v/>
      </c>
      <c r="N15" s="42"/>
      <c r="O15" s="43"/>
      <c r="P15" s="44"/>
      <c r="Q15" s="45" t="e">
        <f>VLOOKUP(P15,'(修正中)階級番号'!$A$2:$B$102,2,0)</f>
        <v>#N/A</v>
      </c>
      <c r="R15" s="73" t="str">
        <f t="shared" si="3"/>
        <v/>
      </c>
      <c r="S15" s="46"/>
    </row>
    <row r="16" spans="1:19" ht="30" customHeight="1" x14ac:dyDescent="0.45">
      <c r="A16" s="34"/>
      <c r="B16" s="35"/>
      <c r="C16" s="36"/>
      <c r="D16" s="34"/>
      <c r="E16" s="37"/>
      <c r="F16" s="38"/>
      <c r="G16" s="39"/>
      <c r="H16" s="38"/>
      <c r="I16" s="38"/>
      <c r="J16" s="40" t="str">
        <f t="shared" si="0"/>
        <v/>
      </c>
      <c r="K16" s="75" t="str">
        <f t="shared" si="1"/>
        <v/>
      </c>
      <c r="L16" s="41" t="str">
        <f t="shared" si="2"/>
        <v/>
      </c>
      <c r="M16" s="75" t="str">
        <f t="shared" si="4"/>
        <v/>
      </c>
      <c r="N16" s="42"/>
      <c r="O16" s="43"/>
      <c r="P16" s="44"/>
      <c r="Q16" s="45" t="e">
        <f>VLOOKUP(P16,'(修正中)階級番号'!$A$2:$B$102,2,0)</f>
        <v>#N/A</v>
      </c>
      <c r="R16" s="73" t="str">
        <f t="shared" si="3"/>
        <v/>
      </c>
      <c r="S16" s="46"/>
    </row>
    <row r="17" spans="1:19" ht="30" customHeight="1" x14ac:dyDescent="0.45">
      <c r="A17" s="34"/>
      <c r="B17" s="35"/>
      <c r="C17" s="36"/>
      <c r="D17" s="34"/>
      <c r="E17" s="37"/>
      <c r="F17" s="38"/>
      <c r="G17" s="39"/>
      <c r="H17" s="38"/>
      <c r="I17" s="38"/>
      <c r="J17" s="40" t="str">
        <f t="shared" si="0"/>
        <v/>
      </c>
      <c r="K17" s="75" t="str">
        <f t="shared" si="1"/>
        <v/>
      </c>
      <c r="L17" s="41" t="str">
        <f t="shared" si="2"/>
        <v/>
      </c>
      <c r="M17" s="75" t="str">
        <f t="shared" si="4"/>
        <v/>
      </c>
      <c r="N17" s="42"/>
      <c r="O17" s="43"/>
      <c r="P17" s="44"/>
      <c r="Q17" s="45" t="e">
        <f>VLOOKUP(P17,'(修正中)階級番号'!$A$2:$B$102,2,0)</f>
        <v>#N/A</v>
      </c>
      <c r="R17" s="73" t="str">
        <f t="shared" si="3"/>
        <v/>
      </c>
      <c r="S17" s="46"/>
    </row>
    <row r="18" spans="1:19" ht="30" customHeight="1" x14ac:dyDescent="0.45">
      <c r="A18" s="34"/>
      <c r="B18" s="35"/>
      <c r="C18" s="36"/>
      <c r="D18" s="34"/>
      <c r="E18" s="37"/>
      <c r="F18" s="38"/>
      <c r="G18" s="39"/>
      <c r="H18" s="38"/>
      <c r="I18" s="38"/>
      <c r="J18" s="40" t="str">
        <f t="shared" si="0"/>
        <v/>
      </c>
      <c r="K18" s="75" t="str">
        <f t="shared" si="1"/>
        <v/>
      </c>
      <c r="L18" s="41" t="str">
        <f t="shared" si="2"/>
        <v/>
      </c>
      <c r="M18" s="75" t="str">
        <f t="shared" si="4"/>
        <v/>
      </c>
      <c r="N18" s="42"/>
      <c r="O18" s="43"/>
      <c r="P18" s="44"/>
      <c r="Q18" s="45" t="e">
        <f>VLOOKUP(P18,'(修正中)階級番号'!$A$2:$B$102,2,0)</f>
        <v>#N/A</v>
      </c>
      <c r="R18" s="73" t="str">
        <f t="shared" si="3"/>
        <v/>
      </c>
      <c r="S18" s="46"/>
    </row>
    <row r="19" spans="1:19" ht="30" customHeight="1" x14ac:dyDescent="0.45">
      <c r="A19" s="34"/>
      <c r="B19" s="35"/>
      <c r="C19" s="36"/>
      <c r="D19" s="34"/>
      <c r="E19" s="37"/>
      <c r="F19" s="38"/>
      <c r="G19" s="39"/>
      <c r="H19" s="38"/>
      <c r="I19" s="38"/>
      <c r="J19" s="40" t="str">
        <f t="shared" si="0"/>
        <v/>
      </c>
      <c r="K19" s="75" t="str">
        <f t="shared" si="1"/>
        <v/>
      </c>
      <c r="L19" s="41" t="str">
        <f t="shared" si="2"/>
        <v/>
      </c>
      <c r="M19" s="75" t="str">
        <f t="shared" si="4"/>
        <v/>
      </c>
      <c r="N19" s="42"/>
      <c r="O19" s="43"/>
      <c r="P19" s="44"/>
      <c r="Q19" s="45" t="e">
        <f>VLOOKUP(P19,'(修正中)階級番号'!$A$2:$B$102,2,0)</f>
        <v>#N/A</v>
      </c>
      <c r="R19" s="73" t="str">
        <f t="shared" si="3"/>
        <v/>
      </c>
      <c r="S19" s="46"/>
    </row>
    <row r="20" spans="1:19" ht="30" customHeight="1" x14ac:dyDescent="0.45">
      <c r="A20" s="34"/>
      <c r="B20" s="35"/>
      <c r="C20" s="36"/>
      <c r="D20" s="34"/>
      <c r="E20" s="37"/>
      <c r="F20" s="38"/>
      <c r="G20" s="39"/>
      <c r="H20" s="38"/>
      <c r="I20" s="38"/>
      <c r="J20" s="40" t="str">
        <f t="shared" si="0"/>
        <v/>
      </c>
      <c r="K20" s="75" t="str">
        <f t="shared" si="1"/>
        <v/>
      </c>
      <c r="L20" s="41" t="str">
        <f t="shared" si="2"/>
        <v/>
      </c>
      <c r="M20" s="75" t="str">
        <f t="shared" si="4"/>
        <v/>
      </c>
      <c r="N20" s="42"/>
      <c r="O20" s="43"/>
      <c r="P20" s="44"/>
      <c r="Q20" s="45" t="e">
        <f>VLOOKUP(P20,'(修正中)階級番号'!$A$2:$B$102,2,0)</f>
        <v>#N/A</v>
      </c>
      <c r="R20" s="73" t="str">
        <f t="shared" si="3"/>
        <v/>
      </c>
      <c r="S20" s="46"/>
    </row>
    <row r="21" spans="1:19" ht="30" customHeight="1" x14ac:dyDescent="0.45">
      <c r="A21" s="34"/>
      <c r="B21" s="35"/>
      <c r="C21" s="36"/>
      <c r="D21" s="34"/>
      <c r="E21" s="37"/>
      <c r="F21" s="38"/>
      <c r="G21" s="39"/>
      <c r="H21" s="38"/>
      <c r="I21" s="38"/>
      <c r="J21" s="40" t="str">
        <f t="shared" si="0"/>
        <v/>
      </c>
      <c r="K21" s="75" t="str">
        <f t="shared" si="1"/>
        <v/>
      </c>
      <c r="L21" s="41" t="str">
        <f t="shared" si="2"/>
        <v/>
      </c>
      <c r="M21" s="75" t="str">
        <f t="shared" si="4"/>
        <v/>
      </c>
      <c r="N21" s="42"/>
      <c r="O21" s="43"/>
      <c r="P21" s="44"/>
      <c r="Q21" s="45" t="e">
        <f>VLOOKUP(P21,'(修正中)階級番号'!$A$2:$B$102,2,0)</f>
        <v>#N/A</v>
      </c>
      <c r="R21" s="73" t="str">
        <f t="shared" si="3"/>
        <v/>
      </c>
      <c r="S21" s="46"/>
    </row>
    <row r="22" spans="1:19" ht="30" customHeight="1" x14ac:dyDescent="0.45">
      <c r="A22" s="34"/>
      <c r="B22" s="35"/>
      <c r="C22" s="36"/>
      <c r="D22" s="34"/>
      <c r="E22" s="37"/>
      <c r="F22" s="38"/>
      <c r="G22" s="39"/>
      <c r="H22" s="38"/>
      <c r="I22" s="38"/>
      <c r="J22" s="40" t="str">
        <f t="shared" si="0"/>
        <v/>
      </c>
      <c r="K22" s="75" t="str">
        <f t="shared" si="1"/>
        <v/>
      </c>
      <c r="L22" s="41" t="str">
        <f t="shared" si="2"/>
        <v/>
      </c>
      <c r="M22" s="75" t="str">
        <f t="shared" si="4"/>
        <v/>
      </c>
      <c r="N22" s="42"/>
      <c r="O22" s="43"/>
      <c r="P22" s="44"/>
      <c r="Q22" s="45" t="e">
        <f>VLOOKUP(P22,'(修正中)階級番号'!$A$2:$B$102,2,0)</f>
        <v>#N/A</v>
      </c>
      <c r="R22" s="73" t="str">
        <f t="shared" si="3"/>
        <v/>
      </c>
      <c r="S22" s="46"/>
    </row>
    <row r="23" spans="1:19" ht="30" customHeight="1" x14ac:dyDescent="0.45">
      <c r="A23" s="34"/>
      <c r="B23" s="35"/>
      <c r="C23" s="36"/>
      <c r="D23" s="34"/>
      <c r="E23" s="37"/>
      <c r="F23" s="38"/>
      <c r="G23" s="39"/>
      <c r="H23" s="38"/>
      <c r="I23" s="38"/>
      <c r="J23" s="40" t="str">
        <f t="shared" si="0"/>
        <v/>
      </c>
      <c r="K23" s="75" t="str">
        <f t="shared" si="1"/>
        <v/>
      </c>
      <c r="L23" s="41" t="str">
        <f t="shared" si="2"/>
        <v/>
      </c>
      <c r="M23" s="75" t="str">
        <f t="shared" si="4"/>
        <v/>
      </c>
      <c r="N23" s="42"/>
      <c r="O23" s="43"/>
      <c r="P23" s="44"/>
      <c r="Q23" s="45" t="e">
        <f>VLOOKUP(P23,'(修正中)階級番号'!$A$2:$B$102,2,0)</f>
        <v>#N/A</v>
      </c>
      <c r="R23" s="73" t="str">
        <f t="shared" si="3"/>
        <v/>
      </c>
      <c r="S23" s="46"/>
    </row>
    <row r="24" spans="1:19" ht="30" customHeight="1" x14ac:dyDescent="0.45">
      <c r="A24" s="34"/>
      <c r="B24" s="35"/>
      <c r="C24" s="36"/>
      <c r="D24" s="34"/>
      <c r="E24" s="37"/>
      <c r="F24" s="38"/>
      <c r="G24" s="39"/>
      <c r="H24" s="38"/>
      <c r="I24" s="38"/>
      <c r="J24" s="40" t="str">
        <f t="shared" si="0"/>
        <v/>
      </c>
      <c r="K24" s="75" t="str">
        <f t="shared" si="1"/>
        <v/>
      </c>
      <c r="L24" s="41" t="str">
        <f t="shared" si="2"/>
        <v/>
      </c>
      <c r="M24" s="75" t="str">
        <f t="shared" si="4"/>
        <v/>
      </c>
      <c r="N24" s="42"/>
      <c r="O24" s="43"/>
      <c r="P24" s="44"/>
      <c r="Q24" s="45" t="e">
        <f>VLOOKUP(P24,'(修正中)階級番号'!$A$2:$B$102,2,0)</f>
        <v>#N/A</v>
      </c>
      <c r="R24" s="73" t="str">
        <f t="shared" si="3"/>
        <v/>
      </c>
      <c r="S24" s="46"/>
    </row>
    <row r="25" spans="1:19" ht="30" customHeight="1" x14ac:dyDescent="0.45">
      <c r="A25" s="34"/>
      <c r="B25" s="35"/>
      <c r="C25" s="36"/>
      <c r="D25" s="34"/>
      <c r="E25" s="37"/>
      <c r="F25" s="38"/>
      <c r="G25" s="39"/>
      <c r="H25" s="38"/>
      <c r="I25" s="38"/>
      <c r="J25" s="40" t="str">
        <f t="shared" si="0"/>
        <v/>
      </c>
      <c r="K25" s="75" t="str">
        <f t="shared" si="1"/>
        <v/>
      </c>
      <c r="L25" s="41" t="str">
        <f t="shared" si="2"/>
        <v/>
      </c>
      <c r="M25" s="75" t="str">
        <f t="shared" si="4"/>
        <v/>
      </c>
      <c r="N25" s="42"/>
      <c r="O25" s="43"/>
      <c r="P25" s="44"/>
      <c r="Q25" s="45" t="e">
        <f>VLOOKUP(P25,'(修正中)階級番号'!$A$2:$B$102,2,0)</f>
        <v>#N/A</v>
      </c>
      <c r="R25" s="73" t="str">
        <f t="shared" si="3"/>
        <v/>
      </c>
      <c r="S25" s="46"/>
    </row>
    <row r="26" spans="1:19" ht="30" customHeight="1" x14ac:dyDescent="0.45">
      <c r="A26" s="34"/>
      <c r="B26" s="35"/>
      <c r="C26" s="36"/>
      <c r="D26" s="34"/>
      <c r="E26" s="37"/>
      <c r="F26" s="38"/>
      <c r="G26" s="39"/>
      <c r="H26" s="38"/>
      <c r="I26" s="38"/>
      <c r="J26" s="40" t="str">
        <f t="shared" si="0"/>
        <v/>
      </c>
      <c r="K26" s="75" t="str">
        <f t="shared" si="1"/>
        <v/>
      </c>
      <c r="L26" s="41" t="str">
        <f t="shared" si="2"/>
        <v/>
      </c>
      <c r="M26" s="75" t="str">
        <f t="shared" si="4"/>
        <v/>
      </c>
      <c r="N26" s="42"/>
      <c r="O26" s="43"/>
      <c r="P26" s="44"/>
      <c r="Q26" s="45" t="e">
        <f>VLOOKUP(P26,'(修正中)階級番号'!$A$2:$B$102,2,0)</f>
        <v>#N/A</v>
      </c>
      <c r="R26" s="73" t="str">
        <f t="shared" si="3"/>
        <v/>
      </c>
      <c r="S26" s="46"/>
    </row>
    <row r="27" spans="1:19" ht="30" customHeight="1" x14ac:dyDescent="0.45">
      <c r="A27" s="34"/>
      <c r="B27" s="35"/>
      <c r="C27" s="36"/>
      <c r="D27" s="34"/>
      <c r="E27" s="37"/>
      <c r="F27" s="38"/>
      <c r="G27" s="39"/>
      <c r="H27" s="38"/>
      <c r="I27" s="38"/>
      <c r="J27" s="40" t="str">
        <f t="shared" si="0"/>
        <v/>
      </c>
      <c r="K27" s="75" t="str">
        <f t="shared" si="1"/>
        <v/>
      </c>
      <c r="L27" s="41" t="str">
        <f t="shared" si="2"/>
        <v/>
      </c>
      <c r="M27" s="75" t="str">
        <f t="shared" si="4"/>
        <v/>
      </c>
      <c r="N27" s="42"/>
      <c r="O27" s="43"/>
      <c r="P27" s="44"/>
      <c r="Q27" s="45" t="e">
        <f>VLOOKUP(P27,'(修正中)階級番号'!$A$2:$B$102,2,0)</f>
        <v>#N/A</v>
      </c>
      <c r="R27" s="73" t="str">
        <f t="shared" si="3"/>
        <v/>
      </c>
      <c r="S27" s="46"/>
    </row>
    <row r="28" spans="1:19" ht="30" customHeight="1" x14ac:dyDescent="0.45">
      <c r="A28" s="34"/>
      <c r="B28" s="35"/>
      <c r="C28" s="36"/>
      <c r="D28" s="34"/>
      <c r="E28" s="37"/>
      <c r="F28" s="38"/>
      <c r="G28" s="39"/>
      <c r="H28" s="38"/>
      <c r="I28" s="38"/>
      <c r="J28" s="40" t="str">
        <f t="shared" si="0"/>
        <v/>
      </c>
      <c r="K28" s="75" t="str">
        <f t="shared" si="1"/>
        <v/>
      </c>
      <c r="L28" s="41" t="str">
        <f t="shared" si="2"/>
        <v/>
      </c>
      <c r="M28" s="75" t="str">
        <f t="shared" si="4"/>
        <v/>
      </c>
      <c r="N28" s="42"/>
      <c r="O28" s="43"/>
      <c r="P28" s="44"/>
      <c r="Q28" s="45" t="e">
        <f>VLOOKUP(P28,'(修正中)階級番号'!$A$2:$B$102,2,0)</f>
        <v>#N/A</v>
      </c>
      <c r="R28" s="73" t="str">
        <f t="shared" si="3"/>
        <v/>
      </c>
      <c r="S28" s="46"/>
    </row>
    <row r="29" spans="1:19" ht="30" customHeight="1" x14ac:dyDescent="0.45">
      <c r="A29" s="34"/>
      <c r="B29" s="35"/>
      <c r="C29" s="36"/>
      <c r="D29" s="34"/>
      <c r="E29" s="37"/>
      <c r="F29" s="38"/>
      <c r="G29" s="39"/>
      <c r="H29" s="38"/>
      <c r="I29" s="38"/>
      <c r="J29" s="40" t="str">
        <f t="shared" si="0"/>
        <v/>
      </c>
      <c r="K29" s="75" t="str">
        <f t="shared" si="1"/>
        <v/>
      </c>
      <c r="L29" s="41" t="str">
        <f t="shared" si="2"/>
        <v/>
      </c>
      <c r="M29" s="75" t="str">
        <f t="shared" si="4"/>
        <v/>
      </c>
      <c r="N29" s="42"/>
      <c r="O29" s="43"/>
      <c r="P29" s="44"/>
      <c r="Q29" s="45" t="e">
        <f>VLOOKUP(P29,'(修正中)階級番号'!$A$2:$B$102,2,0)</f>
        <v>#N/A</v>
      </c>
      <c r="R29" s="73" t="str">
        <f t="shared" si="3"/>
        <v/>
      </c>
      <c r="S29" s="46"/>
    </row>
    <row r="30" spans="1:19" ht="30" customHeight="1" x14ac:dyDescent="0.45">
      <c r="A30" s="34"/>
      <c r="B30" s="35"/>
      <c r="C30" s="36"/>
      <c r="D30" s="34"/>
      <c r="E30" s="37"/>
      <c r="F30" s="38"/>
      <c r="G30" s="39"/>
      <c r="H30" s="38"/>
      <c r="I30" s="38"/>
      <c r="J30" s="40" t="str">
        <f t="shared" si="0"/>
        <v/>
      </c>
      <c r="K30" s="75" t="str">
        <f t="shared" si="1"/>
        <v/>
      </c>
      <c r="L30" s="41" t="str">
        <f t="shared" si="2"/>
        <v/>
      </c>
      <c r="M30" s="75" t="str">
        <f t="shared" si="4"/>
        <v/>
      </c>
      <c r="N30" s="42"/>
      <c r="O30" s="43"/>
      <c r="P30" s="44"/>
      <c r="Q30" s="45" t="e">
        <f>VLOOKUP(P30,'(修正中)階級番号'!$A$2:$B$102,2,0)</f>
        <v>#N/A</v>
      </c>
      <c r="R30" s="73" t="str">
        <f t="shared" si="3"/>
        <v/>
      </c>
      <c r="S30" s="46"/>
    </row>
    <row r="31" spans="1:19" ht="30" customHeight="1" x14ac:dyDescent="0.45">
      <c r="A31" s="38"/>
      <c r="B31" s="35"/>
      <c r="C31" s="47"/>
      <c r="D31" s="34"/>
      <c r="E31" s="37"/>
      <c r="F31" s="38"/>
      <c r="G31" s="39"/>
      <c r="H31" s="38"/>
      <c r="I31" s="38"/>
      <c r="J31" s="40" t="str">
        <f t="shared" si="0"/>
        <v/>
      </c>
      <c r="K31" s="75" t="str">
        <f t="shared" si="1"/>
        <v/>
      </c>
      <c r="L31" s="41" t="str">
        <f t="shared" si="2"/>
        <v/>
      </c>
      <c r="M31" s="75" t="str">
        <f t="shared" si="4"/>
        <v/>
      </c>
      <c r="N31" s="42"/>
      <c r="O31" s="43"/>
      <c r="P31" s="44"/>
      <c r="Q31" s="45" t="e">
        <f>VLOOKUP(P31,'(修正中)階級番号'!$A$2:$B$102,2,0)</f>
        <v>#N/A</v>
      </c>
      <c r="R31" s="73" t="str">
        <f t="shared" si="3"/>
        <v/>
      </c>
      <c r="S31" s="46"/>
    </row>
    <row r="32" spans="1:19" ht="30" customHeight="1" x14ac:dyDescent="0.45">
      <c r="A32" s="38"/>
      <c r="B32" s="35"/>
      <c r="C32" s="47"/>
      <c r="D32" s="34"/>
      <c r="E32" s="37"/>
      <c r="F32" s="38"/>
      <c r="G32" s="39"/>
      <c r="H32" s="38"/>
      <c r="I32" s="38"/>
      <c r="J32" s="40" t="str">
        <f t="shared" si="0"/>
        <v/>
      </c>
      <c r="K32" s="75" t="str">
        <f t="shared" si="1"/>
        <v/>
      </c>
      <c r="L32" s="41" t="str">
        <f t="shared" si="2"/>
        <v/>
      </c>
      <c r="M32" s="75" t="str">
        <f t="shared" si="4"/>
        <v/>
      </c>
      <c r="N32" s="42"/>
      <c r="O32" s="43"/>
      <c r="P32" s="44"/>
      <c r="Q32" s="45" t="e">
        <f>VLOOKUP(P32,'(修正中)階級番号'!$A$2:$B$102,2,0)</f>
        <v>#N/A</v>
      </c>
      <c r="R32" s="73" t="str">
        <f t="shared" si="3"/>
        <v/>
      </c>
      <c r="S32" s="46"/>
    </row>
    <row r="33" spans="1:19" ht="30" customHeight="1" x14ac:dyDescent="0.45">
      <c r="A33" s="38"/>
      <c r="B33" s="35"/>
      <c r="C33" s="47"/>
      <c r="D33" s="34"/>
      <c r="E33" s="37"/>
      <c r="F33" s="38"/>
      <c r="G33" s="39"/>
      <c r="H33" s="38"/>
      <c r="I33" s="38"/>
      <c r="J33" s="40" t="str">
        <f t="shared" si="0"/>
        <v/>
      </c>
      <c r="K33" s="75" t="str">
        <f t="shared" si="1"/>
        <v/>
      </c>
      <c r="L33" s="41" t="str">
        <f t="shared" si="2"/>
        <v/>
      </c>
      <c r="M33" s="75" t="str">
        <f t="shared" si="4"/>
        <v/>
      </c>
      <c r="N33" s="42"/>
      <c r="O33" s="43"/>
      <c r="P33" s="44"/>
      <c r="Q33" s="45" t="e">
        <f>VLOOKUP(P33,'(修正中)階級番号'!$A$2:$B$102,2,0)</f>
        <v>#N/A</v>
      </c>
      <c r="R33" s="73" t="str">
        <f t="shared" si="3"/>
        <v/>
      </c>
      <c r="S33" s="46"/>
    </row>
    <row r="34" spans="1:19" ht="30" customHeight="1" x14ac:dyDescent="0.45">
      <c r="A34" s="38"/>
      <c r="B34" s="35"/>
      <c r="C34" s="47"/>
      <c r="D34" s="34"/>
      <c r="E34" s="37"/>
      <c r="F34" s="38"/>
      <c r="G34" s="39"/>
      <c r="H34" s="38"/>
      <c r="I34" s="38"/>
      <c r="J34" s="40" t="str">
        <f t="shared" si="0"/>
        <v/>
      </c>
      <c r="K34" s="75" t="str">
        <f t="shared" si="1"/>
        <v/>
      </c>
      <c r="L34" s="41" t="str">
        <f t="shared" si="2"/>
        <v/>
      </c>
      <c r="M34" s="75" t="str">
        <f t="shared" si="4"/>
        <v/>
      </c>
      <c r="N34" s="42"/>
      <c r="O34" s="43"/>
      <c r="P34" s="44"/>
      <c r="Q34" s="45" t="e">
        <f>VLOOKUP(P34,'(修正中)階級番号'!$A$2:$B$102,2,0)</f>
        <v>#N/A</v>
      </c>
      <c r="R34" s="73" t="str">
        <f t="shared" si="3"/>
        <v/>
      </c>
      <c r="S34" s="46"/>
    </row>
    <row r="35" spans="1:19" ht="30" customHeight="1" x14ac:dyDescent="0.45">
      <c r="A35" s="38"/>
      <c r="B35" s="35"/>
      <c r="C35" s="47"/>
      <c r="D35" s="34"/>
      <c r="E35" s="37"/>
      <c r="F35" s="38"/>
      <c r="G35" s="39"/>
      <c r="H35" s="38"/>
      <c r="I35" s="38"/>
      <c r="J35" s="40" t="str">
        <f t="shared" si="0"/>
        <v/>
      </c>
      <c r="K35" s="75" t="str">
        <f t="shared" si="1"/>
        <v/>
      </c>
      <c r="L35" s="41" t="str">
        <f t="shared" si="2"/>
        <v/>
      </c>
      <c r="M35" s="75" t="str">
        <f t="shared" si="4"/>
        <v/>
      </c>
      <c r="N35" s="42"/>
      <c r="O35" s="43"/>
      <c r="P35" s="44"/>
      <c r="Q35" s="45" t="e">
        <f>VLOOKUP(P35,'(修正中)階級番号'!$A$2:$B$102,2,0)</f>
        <v>#N/A</v>
      </c>
      <c r="R35" s="73" t="str">
        <f t="shared" si="3"/>
        <v/>
      </c>
      <c r="S35" s="46"/>
    </row>
    <row r="36" spans="1:19" ht="30" customHeight="1" x14ac:dyDescent="0.45">
      <c r="A36" s="38"/>
      <c r="B36" s="35"/>
      <c r="C36" s="47"/>
      <c r="D36" s="34"/>
      <c r="E36" s="37"/>
      <c r="F36" s="38"/>
      <c r="G36" s="39"/>
      <c r="H36" s="38"/>
      <c r="I36" s="38"/>
      <c r="J36" s="40" t="str">
        <f t="shared" si="0"/>
        <v/>
      </c>
      <c r="K36" s="75" t="str">
        <f t="shared" si="1"/>
        <v/>
      </c>
      <c r="L36" s="41" t="str">
        <f t="shared" si="2"/>
        <v/>
      </c>
      <c r="M36" s="75" t="str">
        <f t="shared" si="4"/>
        <v/>
      </c>
      <c r="N36" s="42"/>
      <c r="O36" s="43"/>
      <c r="P36" s="44"/>
      <c r="Q36" s="45" t="e">
        <f>VLOOKUP(P36,'(修正中)階級番号'!$A$2:$B$102,2,0)</f>
        <v>#N/A</v>
      </c>
      <c r="R36" s="73" t="str">
        <f t="shared" si="3"/>
        <v/>
      </c>
      <c r="S36" s="46"/>
    </row>
    <row r="37" spans="1:19" ht="30" customHeight="1" x14ac:dyDescent="0.45">
      <c r="A37" s="38"/>
      <c r="B37" s="35"/>
      <c r="C37" s="47"/>
      <c r="D37" s="34"/>
      <c r="E37" s="37"/>
      <c r="F37" s="38"/>
      <c r="G37" s="39"/>
      <c r="H37" s="38"/>
      <c r="I37" s="38"/>
      <c r="J37" s="40" t="str">
        <f t="shared" si="0"/>
        <v/>
      </c>
      <c r="K37" s="75" t="str">
        <f t="shared" si="1"/>
        <v/>
      </c>
      <c r="L37" s="41" t="str">
        <f t="shared" si="2"/>
        <v/>
      </c>
      <c r="M37" s="75" t="str">
        <f t="shared" si="4"/>
        <v/>
      </c>
      <c r="N37" s="42"/>
      <c r="O37" s="43"/>
      <c r="P37" s="44"/>
      <c r="Q37" s="45" t="e">
        <f>VLOOKUP(P37,'(修正中)階級番号'!$A$2:$B$102,2,0)</f>
        <v>#N/A</v>
      </c>
      <c r="R37" s="73" t="str">
        <f t="shared" si="3"/>
        <v/>
      </c>
      <c r="S37" s="46"/>
    </row>
    <row r="38" spans="1:19" ht="30" customHeight="1" x14ac:dyDescent="0.45">
      <c r="A38" s="38"/>
      <c r="B38" s="35"/>
      <c r="C38" s="47"/>
      <c r="D38" s="34"/>
      <c r="E38" s="37"/>
      <c r="F38" s="38"/>
      <c r="G38" s="39"/>
      <c r="H38" s="38"/>
      <c r="I38" s="38"/>
      <c r="J38" s="40" t="str">
        <f t="shared" si="0"/>
        <v/>
      </c>
      <c r="K38" s="75" t="str">
        <f t="shared" si="1"/>
        <v/>
      </c>
      <c r="L38" s="41" t="str">
        <f t="shared" si="2"/>
        <v/>
      </c>
      <c r="M38" s="75" t="str">
        <f t="shared" si="4"/>
        <v/>
      </c>
      <c r="N38" s="42"/>
      <c r="O38" s="43"/>
      <c r="P38" s="44"/>
      <c r="Q38" s="45" t="e">
        <f>VLOOKUP(P38,'(修正中)階級番号'!$A$2:$B$102,2,0)</f>
        <v>#N/A</v>
      </c>
      <c r="R38" s="73" t="str">
        <f t="shared" si="3"/>
        <v/>
      </c>
      <c r="S38" s="46"/>
    </row>
    <row r="39" spans="1:19" ht="30" customHeight="1" x14ac:dyDescent="0.45">
      <c r="A39" s="38"/>
      <c r="B39" s="35"/>
      <c r="C39" s="47"/>
      <c r="D39" s="34"/>
      <c r="E39" s="37"/>
      <c r="F39" s="38"/>
      <c r="G39" s="39"/>
      <c r="H39" s="38"/>
      <c r="I39" s="38"/>
      <c r="J39" s="40" t="str">
        <f t="shared" si="0"/>
        <v/>
      </c>
      <c r="K39" s="75" t="str">
        <f t="shared" si="1"/>
        <v/>
      </c>
      <c r="L39" s="41" t="str">
        <f t="shared" si="2"/>
        <v/>
      </c>
      <c r="M39" s="75" t="str">
        <f t="shared" si="4"/>
        <v/>
      </c>
      <c r="N39" s="42"/>
      <c r="O39" s="43"/>
      <c r="P39" s="44"/>
      <c r="Q39" s="45" t="e">
        <f>VLOOKUP(P39,'(修正中)階級番号'!$A$2:$B$102,2,0)</f>
        <v>#N/A</v>
      </c>
      <c r="R39" s="73" t="str">
        <f t="shared" si="3"/>
        <v/>
      </c>
      <c r="S39" s="46"/>
    </row>
    <row r="40" spans="1:19" ht="30" customHeight="1" x14ac:dyDescent="0.45">
      <c r="A40" s="38"/>
      <c r="B40" s="35"/>
      <c r="C40" s="47"/>
      <c r="D40" s="34"/>
      <c r="E40" s="37"/>
      <c r="F40" s="38"/>
      <c r="G40" s="39"/>
      <c r="H40" s="38"/>
      <c r="I40" s="38"/>
      <c r="J40" s="40" t="str">
        <f t="shared" si="0"/>
        <v/>
      </c>
      <c r="K40" s="75" t="str">
        <f t="shared" si="1"/>
        <v/>
      </c>
      <c r="L40" s="41" t="str">
        <f t="shared" si="2"/>
        <v/>
      </c>
      <c r="M40" s="75" t="str">
        <f t="shared" si="4"/>
        <v/>
      </c>
      <c r="N40" s="42"/>
      <c r="O40" s="43"/>
      <c r="P40" s="44"/>
      <c r="Q40" s="45" t="e">
        <f>VLOOKUP(P40,'(修正中)階級番号'!$A$2:$B$102,2,0)</f>
        <v>#N/A</v>
      </c>
      <c r="R40" s="73" t="str">
        <f t="shared" si="3"/>
        <v/>
      </c>
      <c r="S40" s="46"/>
    </row>
    <row r="41" spans="1:19" ht="30" customHeight="1" x14ac:dyDescent="0.45">
      <c r="A41" s="38"/>
      <c r="B41" s="35"/>
      <c r="C41" s="47"/>
      <c r="D41" s="34"/>
      <c r="E41" s="37"/>
      <c r="F41" s="38"/>
      <c r="G41" s="39"/>
      <c r="H41" s="38"/>
      <c r="I41" s="38"/>
      <c r="J41" s="40" t="str">
        <f t="shared" si="0"/>
        <v/>
      </c>
      <c r="K41" s="75" t="str">
        <f t="shared" si="1"/>
        <v/>
      </c>
      <c r="L41" s="41" t="str">
        <f t="shared" si="2"/>
        <v/>
      </c>
      <c r="M41" s="75" t="str">
        <f t="shared" si="4"/>
        <v/>
      </c>
      <c r="N41" s="42"/>
      <c r="O41" s="43"/>
      <c r="P41" s="44"/>
      <c r="Q41" s="45" t="e">
        <f>VLOOKUP(P41,'(修正中)階級番号'!$A$2:$B$102,2,0)</f>
        <v>#N/A</v>
      </c>
      <c r="R41" s="73" t="str">
        <f t="shared" si="3"/>
        <v/>
      </c>
      <c r="S41" s="46"/>
    </row>
    <row r="42" spans="1:19" ht="30" customHeight="1" x14ac:dyDescent="0.45">
      <c r="A42" s="38"/>
      <c r="B42" s="35"/>
      <c r="C42" s="47"/>
      <c r="D42" s="34"/>
      <c r="E42" s="37"/>
      <c r="F42" s="38"/>
      <c r="G42" s="39"/>
      <c r="H42" s="38"/>
      <c r="I42" s="38"/>
      <c r="J42" s="40" t="str">
        <f t="shared" si="0"/>
        <v/>
      </c>
      <c r="K42" s="75" t="str">
        <f t="shared" si="1"/>
        <v/>
      </c>
      <c r="L42" s="41" t="str">
        <f t="shared" si="2"/>
        <v/>
      </c>
      <c r="M42" s="75" t="str">
        <f t="shared" si="4"/>
        <v/>
      </c>
      <c r="N42" s="42"/>
      <c r="O42" s="43"/>
      <c r="P42" s="44"/>
      <c r="Q42" s="45" t="e">
        <f>VLOOKUP(P42,'(修正中)階級番号'!$A$2:$B$102,2,0)</f>
        <v>#N/A</v>
      </c>
      <c r="R42" s="73" t="str">
        <f t="shared" si="3"/>
        <v/>
      </c>
      <c r="S42" s="46"/>
    </row>
    <row r="43" spans="1:19" ht="30" customHeight="1" x14ac:dyDescent="0.45">
      <c r="A43" s="38"/>
      <c r="B43" s="35"/>
      <c r="C43" s="47"/>
      <c r="D43" s="34"/>
      <c r="E43" s="37"/>
      <c r="F43" s="38"/>
      <c r="G43" s="39"/>
      <c r="H43" s="38"/>
      <c r="I43" s="38"/>
      <c r="J43" s="40" t="str">
        <f t="shared" si="0"/>
        <v/>
      </c>
      <c r="K43" s="75" t="str">
        <f t="shared" si="1"/>
        <v/>
      </c>
      <c r="L43" s="41" t="str">
        <f t="shared" si="2"/>
        <v/>
      </c>
      <c r="M43" s="75" t="str">
        <f t="shared" si="4"/>
        <v/>
      </c>
      <c r="N43" s="42"/>
      <c r="O43" s="43"/>
      <c r="P43" s="44"/>
      <c r="Q43" s="45" t="e">
        <f>VLOOKUP(P43,'(修正中)階級番号'!$A$2:$B$102,2,0)</f>
        <v>#N/A</v>
      </c>
      <c r="R43" s="73" t="str">
        <f t="shared" si="3"/>
        <v/>
      </c>
      <c r="S43" s="46"/>
    </row>
    <row r="44" spans="1:19" ht="30" customHeight="1" x14ac:dyDescent="0.45">
      <c r="A44" s="38"/>
      <c r="B44" s="35"/>
      <c r="C44" s="47"/>
      <c r="D44" s="34"/>
      <c r="E44" s="37"/>
      <c r="F44" s="38"/>
      <c r="G44" s="39"/>
      <c r="H44" s="38"/>
      <c r="I44" s="38"/>
      <c r="J44" s="40" t="str">
        <f t="shared" si="0"/>
        <v/>
      </c>
      <c r="K44" s="75" t="str">
        <f t="shared" si="1"/>
        <v/>
      </c>
      <c r="L44" s="41" t="str">
        <f t="shared" si="2"/>
        <v/>
      </c>
      <c r="M44" s="75" t="str">
        <f t="shared" si="4"/>
        <v/>
      </c>
      <c r="N44" s="42"/>
      <c r="O44" s="43"/>
      <c r="P44" s="44"/>
      <c r="Q44" s="45" t="e">
        <f>VLOOKUP(P44,'(修正中)階級番号'!$A$2:$B$102,2,0)</f>
        <v>#N/A</v>
      </c>
      <c r="R44" s="73" t="str">
        <f t="shared" si="3"/>
        <v/>
      </c>
      <c r="S44" s="46"/>
    </row>
    <row r="45" spans="1:19" ht="30" customHeight="1" x14ac:dyDescent="0.45">
      <c r="A45" s="38"/>
      <c r="B45" s="35"/>
      <c r="C45" s="47"/>
      <c r="D45" s="34"/>
      <c r="E45" s="37"/>
      <c r="F45" s="38"/>
      <c r="G45" s="39"/>
      <c r="H45" s="38"/>
      <c r="I45" s="38"/>
      <c r="J45" s="40" t="str">
        <f t="shared" si="0"/>
        <v/>
      </c>
      <c r="K45" s="75" t="str">
        <f t="shared" si="1"/>
        <v/>
      </c>
      <c r="L45" s="41" t="str">
        <f t="shared" si="2"/>
        <v/>
      </c>
      <c r="M45" s="75" t="str">
        <f t="shared" si="4"/>
        <v/>
      </c>
      <c r="N45" s="42"/>
      <c r="O45" s="43"/>
      <c r="P45" s="44"/>
      <c r="Q45" s="45" t="e">
        <f>VLOOKUP(P45,'(修正中)階級番号'!$A$2:$B$102,2,0)</f>
        <v>#N/A</v>
      </c>
      <c r="R45" s="73" t="str">
        <f t="shared" si="3"/>
        <v/>
      </c>
      <c r="S45" s="46"/>
    </row>
    <row r="46" spans="1:19" ht="30" customHeight="1" x14ac:dyDescent="0.45">
      <c r="A46" s="38"/>
      <c r="B46" s="35"/>
      <c r="C46" s="47"/>
      <c r="D46" s="34"/>
      <c r="E46" s="37"/>
      <c r="F46" s="38"/>
      <c r="G46" s="39"/>
      <c r="H46" s="38"/>
      <c r="I46" s="38"/>
      <c r="J46" s="40" t="str">
        <f t="shared" si="0"/>
        <v/>
      </c>
      <c r="K46" s="75" t="str">
        <f t="shared" si="1"/>
        <v/>
      </c>
      <c r="L46" s="41" t="str">
        <f t="shared" si="2"/>
        <v/>
      </c>
      <c r="M46" s="75" t="str">
        <f t="shared" si="4"/>
        <v/>
      </c>
      <c r="N46" s="42"/>
      <c r="O46" s="43"/>
      <c r="P46" s="44"/>
      <c r="Q46" s="45" t="e">
        <f>VLOOKUP(P46,'(修正中)階級番号'!$A$2:$B$102,2,0)</f>
        <v>#N/A</v>
      </c>
      <c r="R46" s="73" t="str">
        <f t="shared" si="3"/>
        <v/>
      </c>
      <c r="S46" s="46"/>
    </row>
    <row r="47" spans="1:19" ht="30" customHeight="1" x14ac:dyDescent="0.45">
      <c r="A47" s="38"/>
      <c r="B47" s="35"/>
      <c r="C47" s="47"/>
      <c r="D47" s="34"/>
      <c r="E47" s="37"/>
      <c r="F47" s="38"/>
      <c r="G47" s="39"/>
      <c r="H47" s="38"/>
      <c r="I47" s="38"/>
      <c r="J47" s="40" t="str">
        <f t="shared" si="0"/>
        <v/>
      </c>
      <c r="K47" s="75" t="str">
        <f t="shared" si="1"/>
        <v/>
      </c>
      <c r="L47" s="41" t="str">
        <f t="shared" si="2"/>
        <v/>
      </c>
      <c r="M47" s="75" t="str">
        <f t="shared" si="4"/>
        <v/>
      </c>
      <c r="N47" s="42"/>
      <c r="O47" s="43"/>
      <c r="P47" s="44"/>
      <c r="Q47" s="45" t="e">
        <f>VLOOKUP(P47,'(修正中)階級番号'!$A$2:$B$102,2,0)</f>
        <v>#N/A</v>
      </c>
      <c r="R47" s="73" t="str">
        <f t="shared" si="3"/>
        <v/>
      </c>
      <c r="S47" s="46"/>
    </row>
    <row r="48" spans="1:19" ht="30" customHeight="1" x14ac:dyDescent="0.45">
      <c r="A48" s="38"/>
      <c r="B48" s="35"/>
      <c r="C48" s="47"/>
      <c r="D48" s="34"/>
      <c r="E48" s="37"/>
      <c r="F48" s="38"/>
      <c r="G48" s="39"/>
      <c r="H48" s="38"/>
      <c r="I48" s="38"/>
      <c r="J48" s="40" t="str">
        <f t="shared" si="0"/>
        <v/>
      </c>
      <c r="K48" s="75" t="str">
        <f t="shared" si="1"/>
        <v/>
      </c>
      <c r="L48" s="41" t="str">
        <f t="shared" si="2"/>
        <v/>
      </c>
      <c r="M48" s="75" t="str">
        <f t="shared" si="4"/>
        <v/>
      </c>
      <c r="N48" s="42"/>
      <c r="O48" s="43"/>
      <c r="P48" s="44"/>
      <c r="Q48" s="45" t="e">
        <f>VLOOKUP(P48,'(修正中)階級番号'!$A$2:$B$102,2,0)</f>
        <v>#N/A</v>
      </c>
      <c r="R48" s="73" t="str">
        <f t="shared" si="3"/>
        <v/>
      </c>
      <c r="S48" s="46"/>
    </row>
    <row r="49" spans="1:19" ht="30" customHeight="1" x14ac:dyDescent="0.45">
      <c r="A49" s="38"/>
      <c r="B49" s="35"/>
      <c r="C49" s="47"/>
      <c r="D49" s="34"/>
      <c r="E49" s="37"/>
      <c r="F49" s="38"/>
      <c r="G49" s="39"/>
      <c r="H49" s="38"/>
      <c r="I49" s="38"/>
      <c r="J49" s="40" t="str">
        <f t="shared" si="0"/>
        <v/>
      </c>
      <c r="K49" s="75" t="str">
        <f t="shared" si="1"/>
        <v/>
      </c>
      <c r="L49" s="41" t="str">
        <f t="shared" si="2"/>
        <v/>
      </c>
      <c r="M49" s="75" t="str">
        <f t="shared" si="4"/>
        <v/>
      </c>
      <c r="N49" s="42"/>
      <c r="O49" s="43"/>
      <c r="P49" s="44"/>
      <c r="Q49" s="45" t="e">
        <f>VLOOKUP(P49,'(修正中)階級番号'!$A$2:$B$102,2,0)</f>
        <v>#N/A</v>
      </c>
      <c r="R49" s="73" t="str">
        <f t="shared" si="3"/>
        <v/>
      </c>
      <c r="S49" s="46"/>
    </row>
    <row r="50" spans="1:19" ht="30" customHeight="1" x14ac:dyDescent="0.45">
      <c r="A50" s="38"/>
      <c r="B50" s="35"/>
      <c r="C50" s="47"/>
      <c r="D50" s="34"/>
      <c r="E50" s="37"/>
      <c r="F50" s="38"/>
      <c r="G50" s="39"/>
      <c r="H50" s="38"/>
      <c r="I50" s="38"/>
      <c r="J50" s="40" t="str">
        <f t="shared" si="0"/>
        <v/>
      </c>
      <c r="K50" s="75" t="str">
        <f>IFERROR(J50,"")</f>
        <v/>
      </c>
      <c r="L50" s="41" t="str">
        <f t="shared" si="2"/>
        <v/>
      </c>
      <c r="M50" s="75" t="str">
        <f t="shared" si="4"/>
        <v/>
      </c>
      <c r="N50" s="42"/>
      <c r="O50" s="43"/>
      <c r="P50" s="44"/>
      <c r="Q50" s="45" t="e">
        <f>VLOOKUP(P50,'(修正中)階級番号'!$A$2:$B$102,2,0)</f>
        <v>#N/A</v>
      </c>
      <c r="R50" s="73" t="str">
        <f t="shared" si="3"/>
        <v/>
      </c>
      <c r="S50" s="46"/>
    </row>
    <row r="51" spans="1:19" ht="30" customHeight="1" x14ac:dyDescent="0.45">
      <c r="A51" s="38"/>
      <c r="B51" s="35"/>
      <c r="C51" s="47"/>
      <c r="D51" s="34"/>
      <c r="E51" s="37"/>
      <c r="F51" s="38"/>
      <c r="G51" s="39"/>
      <c r="H51" s="38"/>
      <c r="I51" s="38"/>
      <c r="J51" s="40" t="str">
        <f t="shared" si="0"/>
        <v/>
      </c>
      <c r="K51" s="75" t="str">
        <f>IFERROR(J51,"")</f>
        <v/>
      </c>
      <c r="L51" s="41" t="str">
        <f t="shared" si="2"/>
        <v/>
      </c>
      <c r="M51" s="75" t="str">
        <f t="shared" si="4"/>
        <v/>
      </c>
      <c r="N51" s="42"/>
      <c r="O51" s="43"/>
      <c r="P51" s="44"/>
      <c r="Q51" s="45"/>
      <c r="R51" s="73"/>
      <c r="S51" s="46"/>
    </row>
    <row r="52" spans="1:19" x14ac:dyDescent="0.45">
      <c r="B52" s="15"/>
      <c r="D52" s="15"/>
      <c r="E52" s="15"/>
      <c r="J52" s="40" t="str">
        <f t="shared" si="0"/>
        <v/>
      </c>
      <c r="N52" s="48"/>
      <c r="O52" s="49"/>
      <c r="S52" s="15"/>
    </row>
  </sheetData>
  <sheetProtection algorithmName="SHA-512" hashValue="ZlaiBMbhrURDswGG8+XNAENJDXFOZncnApyt1ThutrWQ5QVPYJ9euwoH/qCGQdOHoHMwg+qiN/5aM/lXLzhh8Q==" saltValue="P5NAqsOEPwtWx4zhWdfGwA==" spinCount="100000" sheet="1" objects="1" scenarios="1"/>
  <protectedRanges>
    <protectedRange sqref="N9:P11" name="範囲2_1"/>
    <protectedRange sqref="A9:I11" name="範囲1_1"/>
    <protectedRange sqref="S9:S11" name="範囲3_1"/>
    <protectedRange sqref="N4:P8 N12:P51" name="範囲2"/>
    <protectedRange sqref="A4:I8 A12:I51" name="範囲1"/>
    <protectedRange sqref="S4:S8 S12:S51" name="範囲3"/>
  </protectedRanges>
  <mergeCells count="2">
    <mergeCell ref="E1:F1"/>
    <mergeCell ref="O1:P1"/>
  </mergeCells>
  <phoneticPr fontId="2"/>
  <dataValidations count="2">
    <dataValidation type="list" allowBlank="1" showInputMessage="1" showErrorMessage="1" sqref="F3:F51" xr:uid="{820CCF27-90D1-4BBB-B17B-11DFC002D92C}">
      <formula1>"男,女"</formula1>
    </dataValidation>
    <dataValidation type="textLength" allowBlank="1" showInputMessage="1" showErrorMessage="1" error="全角15文字までで入力してください" sqref="A4:A51" xr:uid="{93461005-C245-4961-8AE4-3668C129F1A2}">
      <formula1>1</formula1>
      <formula2>15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5818-A9DC-4A25-9D2B-DB5C70577ED4}">
  <sheetPr>
    <tabColor rgb="FFFFFFCC"/>
  </sheetPr>
  <dimension ref="A2:Z17"/>
  <sheetViews>
    <sheetView workbookViewId="0">
      <selection activeCell="A16" sqref="A16:Z17"/>
    </sheetView>
  </sheetViews>
  <sheetFormatPr defaultRowHeight="18" x14ac:dyDescent="0.45"/>
  <sheetData>
    <row r="2" spans="1:26" x14ac:dyDescent="0.45">
      <c r="A2" s="79" t="s">
        <v>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x14ac:dyDescent="0.4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x14ac:dyDescent="0.45">
      <c r="A4" s="79" t="s">
        <v>33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x14ac:dyDescent="0.4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x14ac:dyDescent="0.45">
      <c r="A6" s="79" t="s">
        <v>34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1:26" x14ac:dyDescent="0.4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1:26" x14ac:dyDescent="0.45">
      <c r="A8" s="79" t="s">
        <v>35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1:26" x14ac:dyDescent="0.4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1:26" x14ac:dyDescent="0.4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4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4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x14ac:dyDescent="0.4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x14ac:dyDescent="0.4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x14ac:dyDescent="0.4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x14ac:dyDescent="0.4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4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</sheetData>
  <sheetProtection algorithmName="SHA-512" hashValue="Aokp943taK5SyNTNcQowt4Y+OMTU5tfdFb1GriUnN6S+Bwh/hQ0y9Q31vLkmud/K7ejjeeROR9IeykyzphsLHg==" saltValue="nnnXk+tt8UeHUyt8fBcnfw==" spinCount="100000" sheet="1" objects="1" scenarios="1"/>
  <mergeCells count="8">
    <mergeCell ref="A14:Z15"/>
    <mergeCell ref="A16:Z17"/>
    <mergeCell ref="A2:Z3"/>
    <mergeCell ref="A4:Z5"/>
    <mergeCell ref="A6:Z7"/>
    <mergeCell ref="A8:Z9"/>
    <mergeCell ref="A10:Z11"/>
    <mergeCell ref="A12:Z1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FB6F7-960F-4916-95FD-951C32EAB875}">
  <sheetPr>
    <pageSetUpPr fitToPage="1"/>
  </sheetPr>
  <dimension ref="A1:C114"/>
  <sheetViews>
    <sheetView topLeftCell="A10" zoomScale="50" zoomScaleNormal="50" workbookViewId="0">
      <selection activeCell="C70" sqref="C70:C114"/>
    </sheetView>
  </sheetViews>
  <sheetFormatPr defaultColWidth="8.09765625" defaultRowHeight="13.2" x14ac:dyDescent="0.45"/>
  <cols>
    <col min="1" max="1" width="7.8984375" style="62" customWidth="1"/>
    <col min="2" max="2" width="53.796875" style="61" customWidth="1"/>
    <col min="3" max="3" width="20.3984375" style="61" customWidth="1"/>
    <col min="4" max="16384" width="8.09765625" style="61"/>
  </cols>
  <sheetData>
    <row r="1" spans="1:3" x14ac:dyDescent="0.45">
      <c r="A1" s="63" t="s">
        <v>21</v>
      </c>
      <c r="B1" s="62" t="s">
        <v>22</v>
      </c>
      <c r="C1" s="62" t="s">
        <v>28</v>
      </c>
    </row>
    <row r="2" spans="1:3" ht="15.6" customHeight="1" x14ac:dyDescent="0.45">
      <c r="A2" s="64">
        <v>1</v>
      </c>
      <c r="B2" s="65" t="s">
        <v>23</v>
      </c>
      <c r="C2" s="65">
        <f>COUNTIF(選手入力用!$P$2:$P$648,'(修正中)階級番号'!A2)</f>
        <v>0</v>
      </c>
    </row>
    <row r="3" spans="1:3" ht="15.6" customHeight="1" x14ac:dyDescent="0.45">
      <c r="A3" s="64">
        <v>2</v>
      </c>
      <c r="B3" s="65" t="s">
        <v>24</v>
      </c>
      <c r="C3" s="65">
        <f>COUNTIF(選手入力用!$P$2:$P$648,'(修正中)階級番号'!A3)</f>
        <v>0</v>
      </c>
    </row>
    <row r="4" spans="1:3" ht="15.6" customHeight="1" x14ac:dyDescent="0.45">
      <c r="A4" s="64">
        <v>3</v>
      </c>
      <c r="B4" s="65" t="s">
        <v>26</v>
      </c>
      <c r="C4" s="65">
        <f>COUNTIF(選手入力用!$P$2:$P$648,'(修正中)階級番号'!A4)</f>
        <v>0</v>
      </c>
    </row>
    <row r="5" spans="1:3" ht="15.6" customHeight="1" x14ac:dyDescent="0.45">
      <c r="A5" s="64">
        <v>4</v>
      </c>
      <c r="B5" s="65" t="s">
        <v>38</v>
      </c>
      <c r="C5" s="65">
        <f>COUNTIF(選手入力用!$P$2:$P$648,'(修正中)階級番号'!A5)</f>
        <v>0</v>
      </c>
    </row>
    <row r="6" spans="1:3" ht="15.6" customHeight="1" x14ac:dyDescent="0.45">
      <c r="A6" s="64">
        <v>5</v>
      </c>
      <c r="B6" s="65" t="s">
        <v>39</v>
      </c>
      <c r="C6" s="65">
        <f>COUNTIF(選手入力用!$P$2:$P$648,'(修正中)階級番号'!A6)</f>
        <v>0</v>
      </c>
    </row>
    <row r="7" spans="1:3" ht="15.6" customHeight="1" x14ac:dyDescent="0.45">
      <c r="A7" s="64">
        <v>6</v>
      </c>
      <c r="B7" s="65" t="s">
        <v>102</v>
      </c>
      <c r="C7" s="65">
        <f>COUNTIF(選手入力用!$P$2:$P$648,'(修正中)階級番号'!A7)</f>
        <v>0</v>
      </c>
    </row>
    <row r="8" spans="1:3" ht="15.6" customHeight="1" x14ac:dyDescent="0.45">
      <c r="A8" s="64">
        <v>7</v>
      </c>
      <c r="B8" s="65" t="s">
        <v>103</v>
      </c>
      <c r="C8" s="65">
        <f>COUNTIF(選手入力用!$P$2:$P$648,'(修正中)階級番号'!A8)</f>
        <v>0</v>
      </c>
    </row>
    <row r="9" spans="1:3" ht="15.6" customHeight="1" x14ac:dyDescent="0.45">
      <c r="A9" s="64">
        <v>8</v>
      </c>
      <c r="B9" s="65" t="s">
        <v>40</v>
      </c>
      <c r="C9" s="65">
        <f>COUNTIF(選手入力用!$P$2:$P$648,'(修正中)階級番号'!A9)</f>
        <v>0</v>
      </c>
    </row>
    <row r="10" spans="1:3" ht="15.6" customHeight="1" x14ac:dyDescent="0.45">
      <c r="A10" s="64">
        <v>9</v>
      </c>
      <c r="B10" s="65" t="s">
        <v>41</v>
      </c>
      <c r="C10" s="65">
        <f>COUNTIF(選手入力用!$P$2:$P$648,'(修正中)階級番号'!A10)</f>
        <v>0</v>
      </c>
    </row>
    <row r="11" spans="1:3" ht="15.6" customHeight="1" x14ac:dyDescent="0.45">
      <c r="A11" s="64">
        <v>10</v>
      </c>
      <c r="B11" s="65" t="s">
        <v>27</v>
      </c>
      <c r="C11" s="65">
        <f>COUNTIF(選手入力用!$P$2:$P$648,'(修正中)階級番号'!A11)</f>
        <v>1</v>
      </c>
    </row>
    <row r="12" spans="1:3" ht="15.6" customHeight="1" x14ac:dyDescent="0.45">
      <c r="A12" s="64">
        <v>11</v>
      </c>
      <c r="B12" s="65" t="s">
        <v>42</v>
      </c>
      <c r="C12" s="65">
        <f>COUNTIF(選手入力用!$P$2:$P$648,'(修正中)階級番号'!A12)</f>
        <v>0</v>
      </c>
    </row>
    <row r="13" spans="1:3" ht="15.6" customHeight="1" x14ac:dyDescent="0.45">
      <c r="A13" s="64">
        <v>12</v>
      </c>
      <c r="B13" s="65" t="s">
        <v>43</v>
      </c>
      <c r="C13" s="65">
        <f>COUNTIF(選手入力用!$P$2:$P$648,'(修正中)階級番号'!A13)</f>
        <v>0</v>
      </c>
    </row>
    <row r="14" spans="1:3" ht="15.6" customHeight="1" x14ac:dyDescent="0.45">
      <c r="A14" s="64">
        <v>13</v>
      </c>
      <c r="B14" s="65" t="s">
        <v>44</v>
      </c>
      <c r="C14" s="65">
        <f>COUNTIF(選手入力用!$P$2:$P$648,'(修正中)階級番号'!A14)</f>
        <v>0</v>
      </c>
    </row>
    <row r="15" spans="1:3" ht="15.6" customHeight="1" x14ac:dyDescent="0.45">
      <c r="A15" s="64">
        <v>14</v>
      </c>
      <c r="B15" s="65" t="s">
        <v>48</v>
      </c>
      <c r="C15" s="65">
        <f>COUNTIF(選手入力用!$P$2:$P$648,'(修正中)階級番号'!A15)</f>
        <v>0</v>
      </c>
    </row>
    <row r="16" spans="1:3" ht="15.6" customHeight="1" x14ac:dyDescent="0.45">
      <c r="A16" s="64">
        <v>15</v>
      </c>
      <c r="B16" s="65" t="s">
        <v>49</v>
      </c>
      <c r="C16" s="65">
        <f>COUNTIF(選手入力用!$P$2:$P$648,'(修正中)階級番号'!A16)</f>
        <v>0</v>
      </c>
    </row>
    <row r="17" spans="1:3" ht="15.6" customHeight="1" x14ac:dyDescent="0.45">
      <c r="A17" s="64">
        <v>16</v>
      </c>
      <c r="B17" s="65" t="s">
        <v>50</v>
      </c>
      <c r="C17" s="65">
        <f>COUNTIF(選手入力用!$P$2:$P$648,'(修正中)階級番号'!A17)</f>
        <v>0</v>
      </c>
    </row>
    <row r="18" spans="1:3" ht="15.6" customHeight="1" x14ac:dyDescent="0.45">
      <c r="A18" s="64">
        <v>17</v>
      </c>
      <c r="B18" s="65" t="s">
        <v>51</v>
      </c>
      <c r="C18" s="65">
        <f>COUNTIF(選手入力用!$P$2:$P$648,'(修正中)階級番号'!A18)</f>
        <v>0</v>
      </c>
    </row>
    <row r="19" spans="1:3" ht="15.6" customHeight="1" x14ac:dyDescent="0.45">
      <c r="A19" s="64">
        <v>18</v>
      </c>
      <c r="B19" s="65" t="s">
        <v>52</v>
      </c>
      <c r="C19" s="65">
        <f>COUNTIF(選手入力用!$P$2:$P$648,'(修正中)階級番号'!A19)</f>
        <v>0</v>
      </c>
    </row>
    <row r="20" spans="1:3" ht="15.6" customHeight="1" x14ac:dyDescent="0.45">
      <c r="A20" s="64">
        <v>19</v>
      </c>
      <c r="B20" s="65" t="s">
        <v>53</v>
      </c>
      <c r="C20" s="65">
        <f>COUNTIF(選手入力用!$P$2:$P$648,'(修正中)階級番号'!A20)</f>
        <v>0</v>
      </c>
    </row>
    <row r="21" spans="1:3" ht="15.6" customHeight="1" x14ac:dyDescent="0.45">
      <c r="A21" s="64">
        <v>20</v>
      </c>
      <c r="B21" s="65" t="s">
        <v>54</v>
      </c>
      <c r="C21" s="65">
        <f>COUNTIF(選手入力用!$P$2:$P$648,'(修正中)階級番号'!A21)</f>
        <v>0</v>
      </c>
    </row>
    <row r="22" spans="1:3" ht="15.6" customHeight="1" x14ac:dyDescent="0.45">
      <c r="A22" s="64">
        <v>21</v>
      </c>
      <c r="B22" s="65" t="s">
        <v>55</v>
      </c>
      <c r="C22" s="65">
        <f>COUNTIF(選手入力用!$P$2:$P$648,'(修正中)階級番号'!A22)</f>
        <v>0</v>
      </c>
    </row>
    <row r="23" spans="1:3" ht="15.6" customHeight="1" x14ac:dyDescent="0.45">
      <c r="A23" s="64">
        <v>22</v>
      </c>
      <c r="B23" s="65" t="s">
        <v>56</v>
      </c>
      <c r="C23" s="65">
        <f>COUNTIF(選手入力用!$P$2:$P$648,'(修正中)階級番号'!A23)</f>
        <v>0</v>
      </c>
    </row>
    <row r="24" spans="1:3" ht="15.6" customHeight="1" x14ac:dyDescent="0.45">
      <c r="A24" s="64">
        <v>23</v>
      </c>
      <c r="B24" s="65" t="s">
        <v>57</v>
      </c>
      <c r="C24" s="65">
        <f>COUNTIF(選手入力用!$P$2:$P$648,'(修正中)階級番号'!A24)</f>
        <v>0</v>
      </c>
    </row>
    <row r="25" spans="1:3" ht="15.6" customHeight="1" x14ac:dyDescent="0.45">
      <c r="A25" s="64">
        <v>24</v>
      </c>
      <c r="B25" s="65" t="s">
        <v>58</v>
      </c>
      <c r="C25" s="65">
        <f>COUNTIF(選手入力用!$P$2:$P$648,'(修正中)階級番号'!A25)</f>
        <v>0</v>
      </c>
    </row>
    <row r="26" spans="1:3" ht="15.6" customHeight="1" x14ac:dyDescent="0.45">
      <c r="A26" s="64">
        <v>25</v>
      </c>
      <c r="B26" s="65" t="s">
        <v>59</v>
      </c>
      <c r="C26" s="65">
        <f>COUNTIF(選手入力用!$P$2:$P$648,'(修正中)階級番号'!A26)</f>
        <v>0</v>
      </c>
    </row>
    <row r="27" spans="1:3" ht="15.6" customHeight="1" x14ac:dyDescent="0.45">
      <c r="A27" s="64">
        <v>26</v>
      </c>
      <c r="B27" s="65" t="s">
        <v>60</v>
      </c>
      <c r="C27" s="65">
        <f>COUNTIF(選手入力用!$P$2:$P$648,'(修正中)階級番号'!A27)</f>
        <v>0</v>
      </c>
    </row>
    <row r="28" spans="1:3" ht="15.6" customHeight="1" x14ac:dyDescent="0.45">
      <c r="A28" s="64">
        <v>27</v>
      </c>
      <c r="B28" s="65" t="s">
        <v>61</v>
      </c>
      <c r="C28" s="65">
        <f>COUNTIF(選手入力用!$P$2:$P$648,'(修正中)階級番号'!A28)</f>
        <v>0</v>
      </c>
    </row>
    <row r="29" spans="1:3" ht="15.6" customHeight="1" x14ac:dyDescent="0.45">
      <c r="A29" s="64">
        <v>28</v>
      </c>
      <c r="B29" s="65" t="s">
        <v>62</v>
      </c>
      <c r="C29" s="65">
        <f>COUNTIF(選手入力用!$P$2:$P$648,'(修正中)階級番号'!A29)</f>
        <v>0</v>
      </c>
    </row>
    <row r="30" spans="1:3" ht="15.6" customHeight="1" x14ac:dyDescent="0.45">
      <c r="A30" s="64">
        <v>29</v>
      </c>
      <c r="B30" s="65" t="s">
        <v>63</v>
      </c>
      <c r="C30" s="65">
        <f>COUNTIF(選手入力用!$P$2:$P$648,'(修正中)階級番号'!A30)</f>
        <v>0</v>
      </c>
    </row>
    <row r="31" spans="1:3" ht="15.6" customHeight="1" x14ac:dyDescent="0.45">
      <c r="A31" s="64">
        <v>30</v>
      </c>
      <c r="B31" s="65" t="s">
        <v>64</v>
      </c>
      <c r="C31" s="65">
        <f>COUNTIF(選手入力用!$P$2:$P$648,'(修正中)階級番号'!A31)</f>
        <v>0</v>
      </c>
    </row>
    <row r="32" spans="1:3" ht="15.6" customHeight="1" x14ac:dyDescent="0.45">
      <c r="A32" s="64">
        <v>31</v>
      </c>
      <c r="B32" s="65" t="s">
        <v>65</v>
      </c>
      <c r="C32" s="65">
        <f>COUNTIF(選手入力用!$P$2:$P$648,'(修正中)階級番号'!A32)</f>
        <v>0</v>
      </c>
    </row>
    <row r="33" spans="1:3" ht="15.6" customHeight="1" x14ac:dyDescent="0.45">
      <c r="A33" s="64">
        <v>32</v>
      </c>
      <c r="B33" s="65" t="s">
        <v>66</v>
      </c>
      <c r="C33" s="65">
        <f>COUNTIF(選手入力用!$P$2:$P$648,'(修正中)階級番号'!A33)</f>
        <v>0</v>
      </c>
    </row>
    <row r="34" spans="1:3" ht="15.6" customHeight="1" x14ac:dyDescent="0.45">
      <c r="A34" s="64">
        <v>33</v>
      </c>
      <c r="B34" s="65" t="s">
        <v>67</v>
      </c>
      <c r="C34" s="65">
        <f>COUNTIF(選手入力用!$P$2:$P$648,'(修正中)階級番号'!A34)</f>
        <v>0</v>
      </c>
    </row>
    <row r="35" spans="1:3" ht="15.6" customHeight="1" x14ac:dyDescent="0.45">
      <c r="A35" s="64">
        <v>34</v>
      </c>
      <c r="B35" s="65" t="s">
        <v>68</v>
      </c>
      <c r="C35" s="65">
        <f>COUNTIF(選手入力用!$P$2:$P$648,'(修正中)階級番号'!A35)</f>
        <v>0</v>
      </c>
    </row>
    <row r="36" spans="1:3" ht="15.6" customHeight="1" x14ac:dyDescent="0.45">
      <c r="A36" s="64">
        <v>35</v>
      </c>
      <c r="B36" s="65" t="s">
        <v>69</v>
      </c>
      <c r="C36" s="65">
        <f>COUNTIF(選手入力用!$P$2:$P$648,'(修正中)階級番号'!A36)</f>
        <v>0</v>
      </c>
    </row>
    <row r="37" spans="1:3" ht="15.6" customHeight="1" x14ac:dyDescent="0.45">
      <c r="A37" s="64">
        <v>36</v>
      </c>
      <c r="B37" s="65" t="s">
        <v>70</v>
      </c>
      <c r="C37" s="65">
        <f>COUNTIF(選手入力用!$P$2:$P$648,'(修正中)階級番号'!A37)</f>
        <v>0</v>
      </c>
    </row>
    <row r="38" spans="1:3" ht="15.6" customHeight="1" x14ac:dyDescent="0.45">
      <c r="A38" s="64">
        <v>37</v>
      </c>
      <c r="B38" s="65" t="s">
        <v>71</v>
      </c>
      <c r="C38" s="65">
        <f>COUNTIF(選手入力用!$P$2:$P$648,'(修正中)階級番号'!A38)</f>
        <v>0</v>
      </c>
    </row>
    <row r="39" spans="1:3" ht="15.6" customHeight="1" x14ac:dyDescent="0.45">
      <c r="A39" s="64">
        <v>38</v>
      </c>
      <c r="B39" s="65" t="s">
        <v>72</v>
      </c>
      <c r="C39" s="65">
        <f>COUNTIF(選手入力用!$P$2:$P$648,'(修正中)階級番号'!A39)</f>
        <v>0</v>
      </c>
    </row>
    <row r="40" spans="1:3" ht="15.6" customHeight="1" x14ac:dyDescent="0.45">
      <c r="A40" s="64">
        <v>39</v>
      </c>
      <c r="B40" s="65" t="s">
        <v>73</v>
      </c>
      <c r="C40" s="65">
        <f>COUNTIF(選手入力用!$P$2:$P$648,'(修正中)階級番号'!A40)</f>
        <v>0</v>
      </c>
    </row>
    <row r="41" spans="1:3" ht="15.6" customHeight="1" x14ac:dyDescent="0.45">
      <c r="A41" s="64">
        <v>40</v>
      </c>
      <c r="B41" s="65" t="s">
        <v>74</v>
      </c>
      <c r="C41" s="65">
        <f>COUNTIF(選手入力用!$P$2:$P$648,'(修正中)階級番号'!A41)</f>
        <v>0</v>
      </c>
    </row>
    <row r="42" spans="1:3" ht="15.6" customHeight="1" x14ac:dyDescent="0.45">
      <c r="A42" s="64">
        <v>41</v>
      </c>
      <c r="B42" s="65" t="s">
        <v>75</v>
      </c>
      <c r="C42" s="65">
        <f>COUNTIF(選手入力用!$P$2:$P$648,'(修正中)階級番号'!A42)</f>
        <v>0</v>
      </c>
    </row>
    <row r="43" spans="1:3" ht="15.6" customHeight="1" x14ac:dyDescent="0.45">
      <c r="A43" s="64" t="s">
        <v>76</v>
      </c>
      <c r="B43" s="65" t="s">
        <v>104</v>
      </c>
      <c r="C43" s="65">
        <f>COUNTIF(選手入力用!$P$2:$P$648,'(修正中)階級番号'!A43)</f>
        <v>0</v>
      </c>
    </row>
    <row r="44" spans="1:3" ht="15.6" customHeight="1" x14ac:dyDescent="0.45">
      <c r="A44" s="64" t="s">
        <v>77</v>
      </c>
      <c r="B44" s="65" t="s">
        <v>105</v>
      </c>
      <c r="C44" s="65">
        <f>COUNTIF(選手入力用!$P$2:$P$648,'(修正中)階級番号'!A44)</f>
        <v>0</v>
      </c>
    </row>
    <row r="45" spans="1:3" ht="15.6" customHeight="1" x14ac:dyDescent="0.45">
      <c r="A45" s="64" t="s">
        <v>78</v>
      </c>
      <c r="B45" s="65" t="s">
        <v>106</v>
      </c>
      <c r="C45" s="65">
        <f>COUNTIF(選手入力用!$P$2:$P$648,'(修正中)階級番号'!A45)</f>
        <v>0</v>
      </c>
    </row>
    <row r="46" spans="1:3" ht="15.6" customHeight="1" x14ac:dyDescent="0.45">
      <c r="A46" s="64" t="s">
        <v>79</v>
      </c>
      <c r="B46" s="65" t="s">
        <v>107</v>
      </c>
      <c r="C46" s="65">
        <f>COUNTIF(選手入力用!$P$2:$P$648,'(修正中)階級番号'!A46)</f>
        <v>0</v>
      </c>
    </row>
    <row r="47" spans="1:3" ht="15.6" customHeight="1" x14ac:dyDescent="0.45">
      <c r="A47" s="64" t="s">
        <v>80</v>
      </c>
      <c r="B47" s="65" t="s">
        <v>124</v>
      </c>
      <c r="C47" s="65">
        <f>COUNTIF(選手入力用!$P$2:$P$648,'(修正中)階級番号'!A47)</f>
        <v>0</v>
      </c>
    </row>
    <row r="48" spans="1:3" ht="15.6" customHeight="1" x14ac:dyDescent="0.45">
      <c r="A48" s="64" t="s">
        <v>81</v>
      </c>
      <c r="B48" s="65" t="s">
        <v>125</v>
      </c>
      <c r="C48" s="65">
        <f>COUNTIF(選手入力用!$P$2:$P$648,'(修正中)階級番号'!A48)</f>
        <v>0</v>
      </c>
    </row>
    <row r="49" spans="1:3" ht="15.6" customHeight="1" x14ac:dyDescent="0.45">
      <c r="A49" s="64" t="s">
        <v>82</v>
      </c>
      <c r="B49" s="65" t="s">
        <v>126</v>
      </c>
      <c r="C49" s="65">
        <f>COUNTIF(選手入力用!$P$2:$P$648,'(修正中)階級番号'!A49)</f>
        <v>0</v>
      </c>
    </row>
    <row r="50" spans="1:3" ht="15.6" customHeight="1" x14ac:dyDescent="0.45">
      <c r="A50" s="64" t="s">
        <v>83</v>
      </c>
      <c r="B50" s="65" t="s">
        <v>108</v>
      </c>
      <c r="C50" s="65">
        <f>COUNTIF(選手入力用!$P$2:$P$648,'(修正中)階級番号'!A50)</f>
        <v>0</v>
      </c>
    </row>
    <row r="51" spans="1:3" ht="15.6" customHeight="1" x14ac:dyDescent="0.45">
      <c r="A51" s="64" t="s">
        <v>84</v>
      </c>
      <c r="B51" s="65" t="s">
        <v>109</v>
      </c>
      <c r="C51" s="65">
        <f>COUNTIF(選手入力用!$P$2:$P$648,'(修正中)階級番号'!A51)</f>
        <v>0</v>
      </c>
    </row>
    <row r="52" spans="1:3" ht="15.6" customHeight="1" x14ac:dyDescent="0.45">
      <c r="A52" s="64" t="s">
        <v>85</v>
      </c>
      <c r="B52" s="65" t="s">
        <v>110</v>
      </c>
      <c r="C52" s="65">
        <f>COUNTIF(選手入力用!$P$2:$P$648,'(修正中)階級番号'!A52)</f>
        <v>0</v>
      </c>
    </row>
    <row r="53" spans="1:3" ht="15.6" customHeight="1" x14ac:dyDescent="0.45">
      <c r="A53" s="64" t="s">
        <v>86</v>
      </c>
      <c r="B53" s="65" t="s">
        <v>111</v>
      </c>
      <c r="C53" s="65">
        <f>COUNTIF(選手入力用!$P$2:$P$648,'(修正中)階級番号'!A53)</f>
        <v>0</v>
      </c>
    </row>
    <row r="54" spans="1:3" ht="15.6" customHeight="1" x14ac:dyDescent="0.45">
      <c r="A54" s="64" t="s">
        <v>87</v>
      </c>
      <c r="B54" s="65" t="s">
        <v>112</v>
      </c>
      <c r="C54" s="65">
        <f>COUNTIF(選手入力用!$P$2:$P$648,'(修正中)階級番号'!A54)</f>
        <v>0</v>
      </c>
    </row>
    <row r="55" spans="1:3" ht="15.6" customHeight="1" x14ac:dyDescent="0.45">
      <c r="A55" s="64" t="s">
        <v>88</v>
      </c>
      <c r="B55" s="65" t="s">
        <v>113</v>
      </c>
      <c r="C55" s="65">
        <f>COUNTIF(選手入力用!$P$2:$P$648,'(修正中)階級番号'!A55)</f>
        <v>0</v>
      </c>
    </row>
    <row r="56" spans="1:3" ht="15.6" customHeight="1" x14ac:dyDescent="0.45">
      <c r="A56" s="64" t="s">
        <v>89</v>
      </c>
      <c r="B56" s="65" t="s">
        <v>114</v>
      </c>
      <c r="C56" s="65">
        <f>COUNTIF(選手入力用!$P$2:$P$648,'(修正中)階級番号'!A56)</f>
        <v>0</v>
      </c>
    </row>
    <row r="57" spans="1:3" ht="15.6" customHeight="1" x14ac:dyDescent="0.45">
      <c r="A57" s="64" t="s">
        <v>90</v>
      </c>
      <c r="B57" s="65" t="s">
        <v>115</v>
      </c>
      <c r="C57" s="65">
        <f>COUNTIF(選手入力用!$P$2:$P$648,'(修正中)階級番号'!A57)</f>
        <v>0</v>
      </c>
    </row>
    <row r="58" spans="1:3" ht="15.6" customHeight="1" x14ac:dyDescent="0.45">
      <c r="A58" s="64" t="s">
        <v>91</v>
      </c>
      <c r="B58" s="65" t="s">
        <v>116</v>
      </c>
      <c r="C58" s="65">
        <f>COUNTIF(選手入力用!$P$2:$P$648,'(修正中)階級番号'!A58)</f>
        <v>0</v>
      </c>
    </row>
    <row r="59" spans="1:3" ht="15.6" customHeight="1" x14ac:dyDescent="0.45">
      <c r="A59" s="64" t="s">
        <v>92</v>
      </c>
      <c r="B59" s="65" t="s">
        <v>117</v>
      </c>
      <c r="C59" s="65">
        <f>COUNTIF(選手入力用!$P$2:$P$648,'(修正中)階級番号'!A59)</f>
        <v>0</v>
      </c>
    </row>
    <row r="60" spans="1:3" ht="15.6" customHeight="1" x14ac:dyDescent="0.45">
      <c r="A60" s="64" t="s">
        <v>93</v>
      </c>
      <c r="B60" s="65" t="s">
        <v>118</v>
      </c>
      <c r="C60" s="65">
        <f>COUNTIF(選手入力用!$P$2:$P$648,'(修正中)階級番号'!A60)</f>
        <v>0</v>
      </c>
    </row>
    <row r="61" spans="1:3" ht="15.6" customHeight="1" x14ac:dyDescent="0.45">
      <c r="A61" s="64" t="s">
        <v>94</v>
      </c>
      <c r="B61" s="65" t="s">
        <v>119</v>
      </c>
      <c r="C61" s="65">
        <f>COUNTIF(選手入力用!$P$2:$P$648,'(修正中)階級番号'!A61)</f>
        <v>0</v>
      </c>
    </row>
    <row r="62" spans="1:3" ht="15.6" customHeight="1" x14ac:dyDescent="0.45">
      <c r="A62" s="64" t="s">
        <v>95</v>
      </c>
      <c r="B62" s="65" t="s">
        <v>121</v>
      </c>
      <c r="C62" s="65">
        <f>COUNTIF(選手入力用!$P$2:$P$648,'(修正中)階級番号'!A62)</f>
        <v>0</v>
      </c>
    </row>
    <row r="63" spans="1:3" ht="15.6" customHeight="1" x14ac:dyDescent="0.45">
      <c r="A63" s="64" t="s">
        <v>96</v>
      </c>
      <c r="B63" s="65" t="s">
        <v>120</v>
      </c>
      <c r="C63" s="65">
        <f>COUNTIF(選手入力用!$P$2:$P$648,'(修正中)階級番号'!A63)</f>
        <v>0</v>
      </c>
    </row>
    <row r="64" spans="1:3" ht="15.6" customHeight="1" x14ac:dyDescent="0.45">
      <c r="A64" s="64" t="s">
        <v>97</v>
      </c>
      <c r="B64" s="65" t="s">
        <v>122</v>
      </c>
      <c r="C64" s="65">
        <f>COUNTIF(選手入力用!$P$2:$P$648,'(修正中)階級番号'!A64)</f>
        <v>0</v>
      </c>
    </row>
    <row r="65" spans="1:3" ht="15.6" customHeight="1" x14ac:dyDescent="0.45">
      <c r="A65" s="64" t="s">
        <v>98</v>
      </c>
      <c r="B65" s="65" t="s">
        <v>123</v>
      </c>
      <c r="C65" s="65">
        <f>COUNTIF(選手入力用!$P$2:$P$648,'(修正中)階級番号'!A65)</f>
        <v>0</v>
      </c>
    </row>
    <row r="66" spans="1:3" ht="15.6" customHeight="1" x14ac:dyDescent="0.45">
      <c r="A66" s="64" t="s">
        <v>99</v>
      </c>
      <c r="B66" s="65" t="s">
        <v>127</v>
      </c>
      <c r="C66" s="65">
        <f>COUNTIF(選手入力用!$P$2:$P$648,'(修正中)階級番号'!A66)</f>
        <v>0</v>
      </c>
    </row>
    <row r="67" spans="1:3" ht="15.6" customHeight="1" x14ac:dyDescent="0.45">
      <c r="A67" s="64" t="s">
        <v>100</v>
      </c>
      <c r="B67" s="65" t="s">
        <v>128</v>
      </c>
      <c r="C67" s="65">
        <f>COUNTIF(選手入力用!$P$2:$P$648,'(修正中)階級番号'!A67)</f>
        <v>0</v>
      </c>
    </row>
    <row r="68" spans="1:3" ht="15.6" customHeight="1" x14ac:dyDescent="0.45">
      <c r="A68" s="66" t="s">
        <v>101</v>
      </c>
      <c r="B68" s="65" t="s">
        <v>129</v>
      </c>
      <c r="C68" s="65">
        <f>COUNTIF(選手入力用!$P$2:$P$648,'(修正中)階級番号'!A68)</f>
        <v>0</v>
      </c>
    </row>
    <row r="69" spans="1:3" x14ac:dyDescent="0.45">
      <c r="A69" s="66"/>
      <c r="B69" s="67"/>
      <c r="C69" s="65">
        <f>COUNTIF(選手入力用!$P$2:$P$648,'(修正中)階級番号'!A69)</f>
        <v>0</v>
      </c>
    </row>
    <row r="70" spans="1:3" x14ac:dyDescent="0.45">
      <c r="A70" s="66"/>
      <c r="B70" s="67"/>
      <c r="C70" s="65"/>
    </row>
    <row r="71" spans="1:3" x14ac:dyDescent="0.45">
      <c r="A71" s="66"/>
      <c r="B71" s="67"/>
      <c r="C71" s="65"/>
    </row>
    <row r="72" spans="1:3" x14ac:dyDescent="0.45">
      <c r="A72" s="68"/>
      <c r="B72" s="69"/>
      <c r="C72" s="65"/>
    </row>
    <row r="73" spans="1:3" x14ac:dyDescent="0.45">
      <c r="A73" s="68"/>
      <c r="B73" s="65"/>
      <c r="C73" s="65"/>
    </row>
    <row r="74" spans="1:3" x14ac:dyDescent="0.45">
      <c r="A74" s="68"/>
      <c r="B74" s="65"/>
      <c r="C74" s="65"/>
    </row>
    <row r="75" spans="1:3" x14ac:dyDescent="0.45">
      <c r="A75" s="68"/>
      <c r="B75" s="65"/>
      <c r="C75" s="65"/>
    </row>
    <row r="76" spans="1:3" x14ac:dyDescent="0.45">
      <c r="A76" s="68"/>
      <c r="B76" s="70"/>
      <c r="C76" s="65"/>
    </row>
    <row r="77" spans="1:3" x14ac:dyDescent="0.45">
      <c r="A77" s="68"/>
      <c r="B77" s="70"/>
      <c r="C77" s="65"/>
    </row>
    <row r="78" spans="1:3" x14ac:dyDescent="0.45">
      <c r="A78" s="68"/>
      <c r="B78" s="70"/>
      <c r="C78" s="65"/>
    </row>
    <row r="79" spans="1:3" x14ac:dyDescent="0.45">
      <c r="A79" s="68"/>
      <c r="B79" s="70"/>
      <c r="C79" s="65"/>
    </row>
    <row r="80" spans="1:3" x14ac:dyDescent="0.45">
      <c r="A80" s="68"/>
      <c r="B80" s="70"/>
      <c r="C80" s="65"/>
    </row>
    <row r="81" spans="1:3" x14ac:dyDescent="0.45">
      <c r="A81" s="68"/>
      <c r="B81" s="70"/>
      <c r="C81" s="65"/>
    </row>
    <row r="82" spans="1:3" x14ac:dyDescent="0.45">
      <c r="A82" s="68"/>
      <c r="B82" s="70"/>
      <c r="C82" s="65"/>
    </row>
    <row r="83" spans="1:3" x14ac:dyDescent="0.45">
      <c r="A83" s="68"/>
      <c r="B83" s="70"/>
      <c r="C83" s="65"/>
    </row>
    <row r="84" spans="1:3" x14ac:dyDescent="0.45">
      <c r="A84" s="68"/>
      <c r="B84" s="70"/>
      <c r="C84" s="65"/>
    </row>
    <row r="85" spans="1:3" x14ac:dyDescent="0.45">
      <c r="A85" s="68"/>
      <c r="C85" s="65"/>
    </row>
    <row r="86" spans="1:3" x14ac:dyDescent="0.45">
      <c r="A86" s="68"/>
      <c r="C86" s="65"/>
    </row>
    <row r="87" spans="1:3" x14ac:dyDescent="0.45">
      <c r="A87" s="68"/>
      <c r="C87" s="65"/>
    </row>
    <row r="88" spans="1:3" x14ac:dyDescent="0.45">
      <c r="A88" s="68"/>
      <c r="C88" s="65"/>
    </row>
    <row r="89" spans="1:3" x14ac:dyDescent="0.45">
      <c r="A89" s="68"/>
      <c r="C89" s="65"/>
    </row>
    <row r="90" spans="1:3" x14ac:dyDescent="0.45">
      <c r="A90" s="68"/>
      <c r="C90" s="65"/>
    </row>
    <row r="91" spans="1:3" x14ac:dyDescent="0.45">
      <c r="A91" s="68"/>
      <c r="C91" s="65"/>
    </row>
    <row r="92" spans="1:3" x14ac:dyDescent="0.45">
      <c r="A92" s="68"/>
      <c r="C92" s="65"/>
    </row>
    <row r="93" spans="1:3" x14ac:dyDescent="0.45">
      <c r="A93" s="68"/>
      <c r="C93" s="65"/>
    </row>
    <row r="94" spans="1:3" x14ac:dyDescent="0.45">
      <c r="A94" s="68"/>
      <c r="C94" s="65"/>
    </row>
    <row r="95" spans="1:3" x14ac:dyDescent="0.45">
      <c r="A95" s="68"/>
      <c r="C95" s="65"/>
    </row>
    <row r="96" spans="1:3" x14ac:dyDescent="0.45">
      <c r="A96" s="68"/>
      <c r="C96" s="65"/>
    </row>
    <row r="97" spans="1:3" x14ac:dyDescent="0.45">
      <c r="A97" s="68"/>
      <c r="C97" s="65"/>
    </row>
    <row r="98" spans="1:3" x14ac:dyDescent="0.45">
      <c r="A98" s="71"/>
      <c r="C98" s="65"/>
    </row>
    <row r="99" spans="1:3" x14ac:dyDescent="0.45">
      <c r="A99" s="71"/>
      <c r="C99" s="65"/>
    </row>
    <row r="100" spans="1:3" x14ac:dyDescent="0.45">
      <c r="A100" s="71"/>
      <c r="C100" s="65"/>
    </row>
    <row r="101" spans="1:3" x14ac:dyDescent="0.45">
      <c r="A101" s="71"/>
      <c r="C101" s="65"/>
    </row>
    <row r="102" spans="1:3" x14ac:dyDescent="0.45">
      <c r="A102" s="71"/>
      <c r="C102" s="65"/>
    </row>
    <row r="103" spans="1:3" x14ac:dyDescent="0.45">
      <c r="C103" s="65"/>
    </row>
    <row r="104" spans="1:3" x14ac:dyDescent="0.45">
      <c r="C104" s="65"/>
    </row>
    <row r="105" spans="1:3" x14ac:dyDescent="0.45">
      <c r="C105" s="65"/>
    </row>
    <row r="106" spans="1:3" x14ac:dyDescent="0.45">
      <c r="C106" s="65"/>
    </row>
    <row r="107" spans="1:3" x14ac:dyDescent="0.45">
      <c r="C107" s="65"/>
    </row>
    <row r="108" spans="1:3" x14ac:dyDescent="0.45">
      <c r="C108" s="65"/>
    </row>
    <row r="109" spans="1:3" x14ac:dyDescent="0.45">
      <c r="C109" s="65"/>
    </row>
    <row r="110" spans="1:3" x14ac:dyDescent="0.45">
      <c r="C110" s="65"/>
    </row>
    <row r="111" spans="1:3" x14ac:dyDescent="0.45">
      <c r="C111" s="65"/>
    </row>
    <row r="112" spans="1:3" x14ac:dyDescent="0.45">
      <c r="C112" s="65"/>
    </row>
    <row r="113" spans="3:3" x14ac:dyDescent="0.45">
      <c r="C113" s="65"/>
    </row>
    <row r="114" spans="3:3" x14ac:dyDescent="0.45">
      <c r="C114" s="65"/>
    </row>
  </sheetData>
  <sheetProtection algorithmName="SHA-512" hashValue="6gv6dNwT6siPwuYf75Ms5iiJikvIq64MXg0gXaMSJrcoDGrJdPnasAnVpl0BEHLeTqNpqBs9qfqSxH9nGwcRew==" saltValue="S3dUWGUr4TiM+JAxIhkRLQ==" spinCount="100000" sheet="1" objects="1" scenarios="1"/>
  <phoneticPr fontId="2"/>
  <pageMargins left="0.7" right="0.7" top="0.75" bottom="0.75" header="0.3" footer="0.3"/>
  <pageSetup paperSize="9" scale="66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選手入力用</vt:lpstr>
      <vt:lpstr>入力の注意点</vt:lpstr>
      <vt:lpstr>(修正中)階級番号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極真坂本栃木事務局</dc:creator>
  <cp:lastModifiedBy>Takahagi 高萩</cp:lastModifiedBy>
  <cp:lastPrinted>2025-03-10T09:01:40Z</cp:lastPrinted>
  <dcterms:created xsi:type="dcterms:W3CDTF">2024-03-09T12:39:46Z</dcterms:created>
  <dcterms:modified xsi:type="dcterms:W3CDTF">2025-03-10T09:20:20Z</dcterms:modified>
</cp:coreProperties>
</file>